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slicerCaches/slicerCache1.xml" ContentType="application/vnd.ms-excel.slicerCache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hidePivotFieldList="1"/>
  <xr:revisionPtr revIDLastSave="118" documentId="6_{59EB7B57-498E-458D-B1E6-933D60D62DBA}" xr6:coauthVersionLast="47" xr6:coauthVersionMax="47" xr10:uidLastSave="{29D1535E-2583-481C-94B9-C108061EAB92}"/>
  <bookViews>
    <workbookView xWindow="-25710" yWindow="-40" windowWidth="25820" windowHeight="14020" tabRatio="444" xr2:uid="{00000000-000D-0000-FFFF-FFFF00000000}"/>
  </bookViews>
  <sheets>
    <sheet name="Chart_1" sheetId="7" r:id="rId1"/>
    <sheet name="Sales_Fact" sheetId="1" r:id="rId2"/>
    <sheet name="KPI" sheetId="2" r:id="rId3"/>
    <sheet name="Marketing" sheetId="5" r:id="rId4"/>
    <sheet name="Продажи по точкам" sheetId="8" r:id="rId5"/>
    <sheet name="Сети" sheetId="10" r:id="rId6"/>
  </sheets>
  <definedNames>
    <definedName name="Срез_Продукты">#N/A</definedName>
  </definedNames>
  <calcPr calcId="191029"/>
  <pivotCaches>
    <pivotCache cacheId="0" r:id="rId7"/>
    <pivotCache cacheId="1" r:id="rId8"/>
    <pivotCache cacheId="2" r:id="rId9"/>
    <pivotCache cacheId="3" r:id="rId10"/>
    <pivotCache cacheId="4" r:id="rId11"/>
  </pivotCaches>
  <extLst>
    <ext xmlns:x14="http://schemas.microsoft.com/office/spreadsheetml/2009/9/main" uri="{876F7934-8845-4945-9796-88D515C7AA90}">
      <x14:pivotCaches>
        <pivotCache cacheId="5" r:id="rId12"/>
      </x14:pivotCaches>
    </ex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6" r:id="rId14"/>
      </x15:pivotCaches>
    </ext>
    <ext xmlns:x15="http://schemas.microsoft.com/office/spreadsheetml/2010/11/main" uri="{983426D0-5260-488c-9760-48F4B6AC55F4}">
      <x15:pivotTableReferences>
        <x15:pivotTableReference r:id="rId15"/>
      </x15:pivotTableReferenc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5" l="1"/>
  <c r="L23" i="5"/>
  <c r="H23" i="5"/>
  <c r="D23" i="5"/>
  <c r="A19" i="5"/>
  <c r="A16" i="5"/>
  <c r="J23" i="5"/>
  <c r="A30" i="5"/>
  <c r="M23" i="5"/>
  <c r="D10" i="5"/>
  <c r="D30" i="5" s="1"/>
  <c r="A28" i="5"/>
  <c r="N23" i="5"/>
  <c r="A13" i="5"/>
  <c r="F23" i="5"/>
  <c r="I23" i="5"/>
  <c r="D19" i="5"/>
  <c r="A11" i="5"/>
  <c r="B23" i="5"/>
  <c r="A12" i="5"/>
  <c r="E23" i="5"/>
  <c r="L10" i="5"/>
  <c r="N11" i="5"/>
  <c r="D28" i="5"/>
  <c r="F10" i="5"/>
  <c r="A15" i="5"/>
  <c r="F16" i="5"/>
  <c r="N12" i="5"/>
  <c r="F28" i="5"/>
  <c r="J10" i="5"/>
  <c r="L15" i="5"/>
  <c r="J28" i="5"/>
  <c r="D11" i="5"/>
  <c r="K10" i="5"/>
  <c r="G10" i="5"/>
  <c r="C10" i="5"/>
  <c r="A32" i="5"/>
  <c r="C19" i="5"/>
  <c r="C11" i="5"/>
  <c r="F19" i="5"/>
  <c r="H10" i="5"/>
  <c r="L30" i="5"/>
  <c r="H28" i="5"/>
  <c r="A26" i="5"/>
  <c r="A29" i="5"/>
  <c r="D29" i="5"/>
  <c r="A17" i="5"/>
  <c r="M10" i="5"/>
  <c r="G26" i="5"/>
  <c r="M29" i="5"/>
  <c r="L28" i="5"/>
  <c r="H32" i="5"/>
  <c r="G23" i="5"/>
  <c r="A24" i="5"/>
  <c r="L26" i="5"/>
  <c r="K16" i="5"/>
  <c r="I10" i="5"/>
  <c r="C26" i="5"/>
  <c r="L17" i="5"/>
  <c r="I19" i="5"/>
  <c r="N24" i="5"/>
  <c r="I15" i="5"/>
  <c r="M12" i="5"/>
  <c r="M30" i="5"/>
  <c r="I28" i="5"/>
  <c r="H11" i="5"/>
  <c r="C23" i="5"/>
  <c r="K23" i="5"/>
  <c r="D26" i="5"/>
  <c r="G16" i="5"/>
  <c r="E10" i="5"/>
  <c r="A25" i="5"/>
  <c r="D17" i="5"/>
  <c r="M19" i="5"/>
  <c r="F26" i="5"/>
  <c r="I29" i="5"/>
  <c r="E17" i="5"/>
  <c r="M15" i="5"/>
  <c r="D12" i="5"/>
  <c r="L11" i="5"/>
  <c r="N10" i="5"/>
  <c r="K32" i="5"/>
  <c r="N16" i="5"/>
  <c r="J26" i="5"/>
  <c r="I17" i="5"/>
  <c r="H13" i="5"/>
  <c r="L13" i="5"/>
  <c r="G24" i="5"/>
  <c r="I16" i="5"/>
  <c r="F29" i="5"/>
  <c r="F15" i="5"/>
  <c r="J30" i="5"/>
  <c r="L19" i="5"/>
  <c r="B10" i="5"/>
  <c r="K13" i="5"/>
  <c r="C24" i="5"/>
  <c r="E32" i="5"/>
  <c r="N17" i="5"/>
  <c r="N30" i="5"/>
  <c r="F25" i="5"/>
  <c r="D16" i="5"/>
  <c r="D13" i="5"/>
  <c r="E13" i="5"/>
  <c r="G13" i="5"/>
  <c r="I11" i="5"/>
  <c r="E11" i="5"/>
  <c r="J12" i="5"/>
  <c r="H12" i="5"/>
  <c r="F12" i="5"/>
  <c r="L12" i="5"/>
  <c r="L16" i="5"/>
  <c r="F30" i="5"/>
  <c r="F11" i="5"/>
  <c r="F13" i="5"/>
  <c r="H15" i="5"/>
  <c r="K15" i="5"/>
  <c r="G15" i="5"/>
  <c r="C15" i="5"/>
  <c r="N15" i="5"/>
  <c r="J15" i="5"/>
  <c r="D15" i="5"/>
  <c r="J19" i="5"/>
  <c r="J13" i="5"/>
  <c r="J16" i="5"/>
  <c r="K12" i="5"/>
  <c r="K11" i="5"/>
  <c r="K30" i="5"/>
  <c r="K28" i="5"/>
  <c r="K19" i="5"/>
  <c r="G11" i="5"/>
  <c r="G19" i="5"/>
  <c r="G28" i="5"/>
  <c r="G12" i="5"/>
  <c r="G30" i="5"/>
  <c r="C16" i="5"/>
  <c r="C28" i="5"/>
  <c r="C12" i="5"/>
  <c r="C30" i="5"/>
  <c r="C13" i="5"/>
  <c r="C32" i="5"/>
  <c r="G32" i="5"/>
  <c r="J32" i="5"/>
  <c r="D32" i="5"/>
  <c r="F32" i="5"/>
  <c r="L32" i="5"/>
  <c r="B32" i="5"/>
  <c r="M32" i="5"/>
  <c r="I32" i="5"/>
  <c r="H16" i="5"/>
  <c r="H19" i="5"/>
  <c r="H30" i="5"/>
  <c r="K26" i="5"/>
  <c r="N26" i="5"/>
  <c r="H26" i="5"/>
  <c r="H29" i="5"/>
  <c r="L29" i="5"/>
  <c r="J29" i="5"/>
  <c r="C29" i="5"/>
  <c r="G29" i="5"/>
  <c r="K29" i="5"/>
  <c r="B29" i="5"/>
  <c r="N29" i="5"/>
  <c r="K17" i="5"/>
  <c r="H17" i="5"/>
  <c r="J17" i="5"/>
  <c r="F17" i="5"/>
  <c r="M17" i="5"/>
  <c r="G17" i="5"/>
  <c r="C17" i="5"/>
  <c r="B17" i="5"/>
  <c r="M11" i="5"/>
  <c r="M13" i="5"/>
  <c r="M16" i="5"/>
  <c r="M28" i="5"/>
  <c r="J24" i="5"/>
  <c r="F24" i="5"/>
  <c r="K24" i="5"/>
  <c r="B24" i="5"/>
  <c r="H24" i="5"/>
  <c r="I24" i="5"/>
  <c r="E24" i="5"/>
  <c r="M24" i="5"/>
  <c r="D24" i="5"/>
  <c r="L24" i="5"/>
  <c r="I30" i="5"/>
  <c r="I12" i="5"/>
  <c r="I26" i="5"/>
  <c r="I13" i="5"/>
  <c r="E29" i="5"/>
  <c r="E28" i="5"/>
  <c r="E15" i="5"/>
  <c r="E19" i="5"/>
  <c r="E30" i="5"/>
  <c r="E12" i="5"/>
  <c r="E16" i="5"/>
  <c r="L25" i="5"/>
  <c r="E25" i="5"/>
  <c r="H25" i="5"/>
  <c r="D25" i="5"/>
  <c r="M25" i="5"/>
  <c r="I25" i="5"/>
  <c r="C25" i="5"/>
  <c r="G25" i="5"/>
  <c r="N25" i="5"/>
  <c r="B25" i="5"/>
  <c r="K25" i="5"/>
  <c r="J25" i="5"/>
  <c r="N32" i="5"/>
  <c r="N19" i="5"/>
  <c r="N13" i="5"/>
  <c r="N28" i="5"/>
  <c r="B28" i="5"/>
  <c r="B12" i="5"/>
  <c r="B26" i="5"/>
  <c r="B19" i="5"/>
  <c r="B15" i="5"/>
  <c r="B30" i="5"/>
  <c r="B11" i="5"/>
  <c r="B13" i="5"/>
  <c r="B16" i="5"/>
  <c r="E26" i="5"/>
  <c r="M26" i="5"/>
  <c r="J1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BA6F47-2D70-49FF-BA1A-EE4711022945}" keepAlive="1" name="https___pharmaprofi.ru_OLAP_msmdpump.dll OLAP_Demo" type="5" refreshedVersion="6" savePassword="1" background="1" saveData="1">
    <dbPr connection="Provider=MSOLAP.8;Password=12345;Persist Security Info=True;User ID=pharmaprofi.ru\demo;Initial Catalog=OLAP_Demo;Data Source=https://xn--80adgdhie9ahdkiev2f3c.xn--p1ai/olap/msmdpump.dll;Location=https://xn--80adgdhie9ahdkiev2f3c.xn--p1ai/olap/msmdpump.dll;MDX Compatibility=1;Safety Options=2;MDX Missing Member Mode=Error;Update Isolation Level=2" command="Dwh Dem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{[География].[География].[Область].&amp;[_ЦЕНТР]&amp;[Ярославская обл]}"/>
    <s v="{[Продукты].[БрендПродукт].[All]}"/>
    <s v="https___pharmaprofi.ru_OLAP_msmdpump.dll OLAP_Demo"/>
    <s v="[Время].[Месяцы].[Месяц].&amp;[2019]&amp;[11]"/>
    <s v="[Время].[Месяцы].[Месяц].&amp;[2019]&amp;[7]"/>
    <s v="[Время].[Месяцы].[Месяц].&amp;[2019]&amp;[3]"/>
    <s v="[Measures].[MAT руб]"/>
    <s v="[Measures].[YtdPlan руб]"/>
    <s v="[Measures].[% плана руб]"/>
    <s v="[Measures].[Продажи руб]"/>
    <s v="[Время].[Месяцы].[Месяц].&amp;[2019]&amp;[10]"/>
    <s v="[Время].[Месяцы].[Месяц].&amp;[2019]&amp;[6]"/>
    <s v="[Время].[Месяцы].[Месяц].&amp;[2019]&amp;[2]"/>
    <s v="[Measures].[% плана уп]"/>
    <s v="[Время].[Время].[All]"/>
    <s v="[Время].[Месяцы].[Месяц].&amp;[2019]&amp;[5]"/>
    <s v="[Время].[Месяцы].[Месяц].&amp;[2019]&amp;[1]"/>
    <s v="[Measures].[MAT уп]"/>
    <s v="[Measures].[YtdPlan уп]"/>
    <s v="[Measures].[Продажи уп]"/>
    <s v="[Время].[Месяцы].[Месяц].&amp;[2019]&amp;[9]"/>
    <s v="[Measures].[% плана YTD руб]"/>
    <s v="[Measures].[YtdSales руб]"/>
    <s v="[Measures].[План руб]"/>
    <s v="[Время].[Месяцы].[Месяц].&amp;[2019]&amp;[12]"/>
    <s v="[Время].[Месяцы].[Месяц].&amp;[2019]&amp;[8]"/>
    <s v="[Время].[Месяцы].[Месяц].&amp;[2019]&amp;[4]"/>
    <s v="[Measures].[% плана YTD уп]"/>
    <s v="[Measures].[YtdSales уп]"/>
    <s v="[Measures].[План уп]"/>
    <s v="#,##0"/>
    <s v="0%"/>
    <s v="[Время].[Годы].[Год].&amp;[2019]"/>
    <s v="{[Продукты].[БрендПродукт].[Sku].&amp;[ФЕРУМ №20]}"/>
  </metadataStrings>
  <mdxMetadata count="211">
    <mdx n="2" f="s">
      <ms ns="0" c="0"/>
    </mdx>
    <mdx n="2" f="s">
      <ms ns="1" c="0"/>
    </mdx>
    <mdx n="2" f="m">
      <t c="1">
        <n x="3"/>
      </t>
    </mdx>
    <mdx n="2" f="m">
      <t c="1">
        <n x="4"/>
      </t>
    </mdx>
    <mdx n="2" f="m">
      <t c="1">
        <n x="5"/>
      </t>
    </mdx>
    <mdx n="2" f="m">
      <t c="1">
        <n x="6"/>
      </t>
    </mdx>
    <mdx n="2" f="m">
      <t c="1">
        <n x="7"/>
      </t>
    </mdx>
    <mdx n="2" f="m">
      <t c="1">
        <n x="8"/>
      </t>
    </mdx>
    <mdx n="2" f="m">
      <t c="1">
        <n x="9"/>
      </t>
    </mdx>
    <mdx n="2" f="m">
      <t c="1">
        <n x="10"/>
      </t>
    </mdx>
    <mdx n="2" f="m">
      <t c="1">
        <n x="11"/>
      </t>
    </mdx>
    <mdx n="2" f="m">
      <t c="1">
        <n x="12"/>
      </t>
    </mdx>
    <mdx n="2" f="m">
      <t c="1">
        <n x="13"/>
      </t>
    </mdx>
    <mdx n="2" f="m">
      <t c="1">
        <n x="14"/>
      </t>
    </mdx>
    <mdx n="2" f="m">
      <t c="1">
        <n x="15"/>
      </t>
    </mdx>
    <mdx n="2" f="m">
      <t c="1">
        <n x="16"/>
      </t>
    </mdx>
    <mdx n="2" f="m">
      <t c="1">
        <n x="17"/>
      </t>
    </mdx>
    <mdx n="2" f="m">
      <t c="1">
        <n x="18"/>
      </t>
    </mdx>
    <mdx n="2" f="m">
      <t c="1">
        <n x="19"/>
      </t>
    </mdx>
    <mdx n="2" f="m">
      <t c="1">
        <n x="20"/>
      </t>
    </mdx>
    <mdx n="2" f="m">
      <t c="1">
        <n x="21"/>
      </t>
    </mdx>
    <mdx n="2" f="m">
      <t c="1">
        <n x="22"/>
      </t>
    </mdx>
    <mdx n="2" f="m">
      <t c="1">
        <n x="23"/>
      </t>
    </mdx>
    <mdx n="2" f="m">
      <t c="1">
        <n x="24"/>
      </t>
    </mdx>
    <mdx n="2" f="m">
      <t c="1">
        <n x="25"/>
      </t>
    </mdx>
    <mdx n="2" f="m">
      <t c="1">
        <n x="26"/>
      </t>
    </mdx>
    <mdx n="2" f="m">
      <t c="1">
        <n x="27"/>
      </t>
    </mdx>
    <mdx n="2" f="m">
      <t c="1">
        <n x="28"/>
      </t>
    </mdx>
    <mdx n="2" f="m">
      <t c="1">
        <n x="29"/>
      </t>
    </mdx>
    <mdx n="2" f="v">
      <t c="3" si="31" fc="000000FF">
        <n x="27"/>
        <n x="5"/>
        <n x="33" s="1"/>
      </t>
    </mdx>
    <mdx n="2" f="v">
      <t c="3" si="30">
        <n x="6"/>
        <n x="5"/>
        <n x="33" s="1"/>
      </t>
    </mdx>
    <mdx n="2" f="v">
      <t c="3" si="30">
        <n x="9"/>
        <n x="33" s="1"/>
        <n x="32"/>
      </t>
    </mdx>
    <mdx n="2" f="v">
      <t c="3" si="30">
        <n x="28"/>
        <n x="5"/>
        <n x="33" s="1"/>
      </t>
    </mdx>
    <mdx n="2" f="v">
      <t c="3" si="30">
        <n x="7"/>
        <n x="15"/>
        <n x="33" s="1"/>
      </t>
    </mdx>
    <mdx n="2" f="v">
      <t c="3" si="30">
        <n x="23"/>
        <n x="33" s="1"/>
        <n x="32"/>
      </t>
    </mdx>
    <mdx n="2" f="v">
      <t c="3" si="30">
        <n x="28"/>
        <n x="15"/>
        <n x="33" s="1"/>
      </t>
    </mdx>
    <mdx n="2" f="v">
      <t c="3" si="30">
        <n x="22"/>
        <n x="3"/>
        <n x="33" s="1"/>
      </t>
    </mdx>
    <mdx n="2" f="v">
      <t c="3" si="30">
        <n x="28"/>
        <n x="20"/>
        <n x="33" s="1"/>
      </t>
    </mdx>
    <mdx n="2" f="v">
      <t c="3" si="30">
        <n x="9"/>
        <n x="5"/>
        <n x="33" s="1"/>
      </t>
    </mdx>
    <mdx n="2" f="v">
      <t c="3" si="30">
        <n x="6"/>
        <n x="12"/>
        <n x="33" s="1"/>
      </t>
    </mdx>
    <mdx n="2" f="v">
      <t c="3" si="30">
        <n x="9"/>
        <n x="12"/>
        <n x="33" s="1"/>
      </t>
    </mdx>
    <mdx n="2" f="v">
      <t c="3" si="30">
        <n x="6"/>
        <n x="15"/>
        <n x="33" s="1"/>
      </t>
    </mdx>
    <mdx n="2" f="v">
      <t c="3" si="31" fc="000000FF">
        <n x="27"/>
        <n x="3"/>
        <n x="33" s="1"/>
      </t>
    </mdx>
    <mdx n="2" f="v">
      <t c="3" si="30">
        <n x="28"/>
        <n x="4"/>
        <n x="33" s="1"/>
      </t>
    </mdx>
    <mdx n="2" f="v">
      <t c="3" si="30">
        <n x="18"/>
        <n x="5"/>
        <n x="33" s="1"/>
      </t>
    </mdx>
    <mdx n="2" f="v">
      <t c="3" si="31" fc="000000FF">
        <n x="13"/>
        <n x="11"/>
        <n x="33" s="1"/>
      </t>
    </mdx>
    <mdx n="2" f="v">
      <t c="3" si="30">
        <n x="18"/>
        <n x="24"/>
        <n x="33" s="1"/>
      </t>
    </mdx>
    <mdx n="2" f="v">
      <t c="3" si="30">
        <n x="28"/>
        <n x="3"/>
        <n x="33" s="1"/>
      </t>
    </mdx>
    <mdx n="2" f="v">
      <t c="3" si="30">
        <n x="17"/>
        <n x="4"/>
        <n x="33" s="1"/>
      </t>
    </mdx>
    <mdx n="2" f="v">
      <t c="3" si="31" fc="000000FF">
        <n x="13"/>
        <n x="3"/>
        <n x="33" s="1"/>
      </t>
    </mdx>
    <mdx n="2" f="v">
      <t c="3" si="30">
        <n x="7"/>
        <n x="10"/>
        <n x="33" s="1"/>
      </t>
    </mdx>
    <mdx n="2" f="v">
      <t c="3" si="31" fc="000000FF">
        <n x="13"/>
        <n x="12"/>
        <n x="33" s="1"/>
      </t>
    </mdx>
    <mdx n="2" f="v">
      <t c="3" si="31" fc="000000FF">
        <n x="21"/>
        <n x="3"/>
        <n x="33" s="1"/>
      </t>
    </mdx>
    <mdx n="2" f="v">
      <t c="3" si="30">
        <n x="6"/>
        <n x="25"/>
        <n x="33" s="1"/>
      </t>
    </mdx>
    <mdx n="2" f="v">
      <t c="3" si="30">
        <n x="19"/>
        <n x="33" s="1"/>
        <n x="32"/>
      </t>
    </mdx>
    <mdx n="2" f="v">
      <t c="3" si="30">
        <n x="22"/>
        <n x="25"/>
        <n x="33" s="1"/>
      </t>
    </mdx>
    <mdx n="2" f="v">
      <t c="3" si="30">
        <n x="23"/>
        <n x="24"/>
        <n x="33" s="1"/>
      </t>
    </mdx>
    <mdx n="2" f="v">
      <t c="3" si="31" fc="000000FF">
        <n x="27"/>
        <n x="24"/>
        <n x="33" s="1"/>
      </t>
    </mdx>
    <mdx n="2" f="v">
      <t c="3" si="30">
        <n x="28"/>
        <n x="25"/>
        <n x="33" s="1"/>
      </t>
    </mdx>
    <mdx n="2" f="v">
      <t c="3" si="30">
        <n x="9"/>
        <n x="4"/>
        <n x="33" s="1"/>
      </t>
    </mdx>
    <mdx n="2" f="v">
      <t c="3" si="31" fc="000000FF">
        <n x="13"/>
        <n x="5"/>
        <n x="33" s="1"/>
      </t>
    </mdx>
    <mdx n="2" f="v">
      <t c="3" si="30">
        <n x="7"/>
        <n x="11"/>
        <n x="33" s="1"/>
      </t>
    </mdx>
    <mdx n="2" f="v">
      <t c="3" si="31" fc="000000FF">
        <n x="21"/>
        <n x="5"/>
        <n x="33" s="1"/>
      </t>
    </mdx>
    <mdx n="2" f="v">
      <t c="3" si="30">
        <n x="6"/>
        <n x="24"/>
        <n x="33" s="1"/>
      </t>
    </mdx>
    <mdx n="2" f="v">
      <t c="3" si="31" fc="000000FF">
        <n x="13"/>
        <n x="15"/>
        <n x="33" s="1"/>
      </t>
    </mdx>
    <mdx n="2" f="v">
      <t c="3" si="30">
        <n x="18"/>
        <n x="25"/>
        <n x="33" s="1"/>
      </t>
    </mdx>
    <mdx n="2" f="v">
      <t c="3" si="31" fc="000000FF">
        <n x="21"/>
        <n x="26"/>
        <n x="33" s="1"/>
      </t>
    </mdx>
    <mdx n="2" f="v">
      <t c="3" si="30">
        <n x="22"/>
        <n x="24"/>
        <n x="33" s="1"/>
      </t>
    </mdx>
    <mdx n="2" f="v">
      <t c="3" si="30">
        <n x="23"/>
        <n x="5"/>
        <n x="33" s="1"/>
      </t>
    </mdx>
    <mdx n="2" f="v">
      <t c="3" si="30">
        <n x="9"/>
        <n x="3"/>
        <n x="33" s="1"/>
      </t>
    </mdx>
    <mdx n="2" f="v">
      <t c="3" si="30">
        <n x="17"/>
        <n x="10"/>
        <n x="33" s="1"/>
      </t>
    </mdx>
    <mdx n="2" f="v">
      <t c="4" si="30">
        <n x="7"/>
        <n x="14"/>
        <n x="33" s="1"/>
        <n x="32"/>
      </t>
    </mdx>
    <mdx n="2" f="v">
      <t c="3" si="31" fc="000000FF">
        <n x="13"/>
        <n x="20"/>
        <n x="33" s="1"/>
      </t>
    </mdx>
    <mdx n="2" f="v">
      <t c="3" si="31" fc="000000FF">
        <n x="21"/>
        <n x="25"/>
        <n x="33" s="1"/>
      </t>
    </mdx>
    <mdx n="2" f="v">
      <t c="3" si="31" fc="000000FF">
        <n x="8"/>
        <n x="4"/>
        <n x="33" s="1"/>
      </t>
    </mdx>
    <mdx n="2" f="v">
      <t c="3" si="31" fc="000000FF">
        <n x="8"/>
        <n x="3"/>
        <n x="33" s="1"/>
      </t>
    </mdx>
    <mdx n="2" f="v">
      <t c="3" si="30">
        <n x="19"/>
        <n x="11"/>
        <n x="33" s="1"/>
      </t>
    </mdx>
    <mdx n="2" f="v">
      <t c="3" si="30">
        <n x="7"/>
        <n x="25"/>
        <n x="33" s="1"/>
      </t>
    </mdx>
    <mdx n="2" f="v">
      <t c="3" si="30">
        <n x="18"/>
        <n x="15"/>
        <n x="33" s="1"/>
      </t>
    </mdx>
    <mdx n="2" f="v">
      <t c="3" si="30">
        <n x="22"/>
        <n x="15"/>
        <n x="33" s="1"/>
      </t>
    </mdx>
    <mdx n="2" f="v">
      <t c="3" si="31" fc="000000FF">
        <n x="27"/>
        <n x="20"/>
        <n x="33" s="1"/>
      </t>
    </mdx>
    <mdx n="2" f="v">
      <t c="3" si="30">
        <n x="6"/>
        <n x="3"/>
        <n x="33" s="1"/>
      </t>
    </mdx>
    <mdx n="2" f="v">
      <t c="3" si="31" fc="000000FF">
        <n x="8"/>
        <n x="10"/>
        <n x="33" s="1"/>
      </t>
    </mdx>
    <mdx n="2" f="v">
      <t c="3" si="30">
        <n x="19"/>
        <n x="12"/>
        <n x="33" s="1"/>
      </t>
    </mdx>
    <mdx n="2" f="v">
      <t c="3" si="30">
        <n x="17"/>
        <n x="26"/>
        <n x="33" s="1"/>
      </t>
    </mdx>
    <mdx n="2" f="v">
      <t c="3" si="31" fc="000000FF">
        <n x="21"/>
        <n x="14"/>
        <n x="33" s="1"/>
      </t>
    </mdx>
    <mdx n="2" f="v">
      <t c="3" si="31" fc="000000FF">
        <n x="27"/>
        <n x="14"/>
        <n x="33" s="1"/>
      </t>
    </mdx>
    <mdx n="2" f="v">
      <t c="3" si="30">
        <n x="29"/>
        <n x="15"/>
        <n x="33" s="1"/>
      </t>
    </mdx>
    <mdx n="2" f="v">
      <t c="3" si="30">
        <n x="7"/>
        <n x="5"/>
        <n x="33" s="1"/>
      </t>
    </mdx>
    <mdx n="2" f="v">
      <t c="3" si="31" fc="000000FF">
        <n x="8"/>
        <n x="5"/>
        <n x="33" s="1"/>
      </t>
    </mdx>
    <mdx n="2" f="v">
      <t c="3" si="31" fc="000000FF">
        <n x="8"/>
        <n x="26"/>
        <n x="33" s="1"/>
      </t>
    </mdx>
    <mdx n="2" f="v">
      <t c="3" si="31" fc="000000FF">
        <n x="8"/>
        <n x="11"/>
        <n x="33" s="1"/>
      </t>
    </mdx>
    <mdx n="2" f="v">
      <t c="3" si="30">
        <n x="9"/>
        <n x="25"/>
        <n x="33" s="1"/>
      </t>
    </mdx>
    <mdx n="2" f="v">
      <t c="3" si="30">
        <n x="9"/>
        <n x="26"/>
        <n x="33" s="1"/>
      </t>
    </mdx>
    <mdx n="2" f="v">
      <t c="3" si="30">
        <n x="23"/>
        <n x="20"/>
        <n x="33" s="1"/>
      </t>
    </mdx>
    <mdx n="2" f="v">
      <t c="3" si="30">
        <n x="23"/>
        <n x="4"/>
        <n x="33" s="1"/>
      </t>
    </mdx>
    <mdx n="2" f="v">
      <t c="3" si="30">
        <n x="23"/>
        <n x="15"/>
        <n x="33" s="1"/>
      </t>
    </mdx>
    <mdx n="2" f="v">
      <t c="3" si="30">
        <n x="23"/>
        <n x="3"/>
        <n x="33" s="1"/>
      </t>
    </mdx>
    <mdx n="2" f="v">
      <t c="3" si="30">
        <n x="7"/>
        <n x="3"/>
        <n x="33" s="1"/>
      </t>
    </mdx>
    <mdx n="2" f="v">
      <t c="3" si="31" fc="000000FF">
        <n x="27"/>
        <n x="15"/>
        <n x="33" s="1"/>
      </t>
    </mdx>
    <mdx n="2" f="v">
      <t c="3" si="30">
        <n x="9"/>
        <n x="15"/>
        <n x="33" s="1"/>
      </t>
    </mdx>
    <mdx n="2" f="v">
      <t c="3" si="31" fc="000000FF">
        <n x="8"/>
        <n x="15"/>
        <n x="33" s="1"/>
      </t>
    </mdx>
    <mdx n="2" f="v">
      <t c="3" si="30">
        <n x="22"/>
        <n x="4"/>
        <n x="33" s="1"/>
      </t>
    </mdx>
    <mdx n="2" f="v">
      <t c="3" si="30">
        <n x="22"/>
        <n x="10"/>
        <n x="33" s="1"/>
      </t>
    </mdx>
    <mdx n="2" f="v">
      <t c="3" si="30">
        <n x="22"/>
        <n x="11"/>
        <n x="33" s="1"/>
      </t>
    </mdx>
    <mdx n="2" f="v">
      <t c="3" si="30">
        <n x="22"/>
        <n x="12"/>
        <n x="33" s="1"/>
      </t>
    </mdx>
    <mdx n="2" f="v">
      <t c="4" si="30">
        <n x="22"/>
        <n x="14"/>
        <n x="33" s="1"/>
        <n x="32"/>
      </t>
    </mdx>
    <mdx n="2" f="v">
      <t c="3" si="30">
        <n x="22"/>
        <n x="20"/>
        <n x="33" s="1"/>
      </t>
    </mdx>
    <mdx n="2" f="v">
      <t c="3" si="30">
        <n x="22"/>
        <n x="5"/>
        <n x="33" s="1"/>
      </t>
    </mdx>
    <mdx n="2" f="v">
      <t c="3" si="30">
        <n x="6"/>
        <n x="20"/>
        <n x="33" s="1"/>
      </t>
    </mdx>
    <mdx n="2" f="v">
      <t c="3" si="31" fc="000000FF">
        <n x="8"/>
        <n x="20"/>
        <n x="33" s="1"/>
      </t>
    </mdx>
    <mdx n="2" f="v">
      <t c="3" si="30">
        <n x="7"/>
        <n x="20"/>
        <n x="33" s="1"/>
      </t>
    </mdx>
    <mdx n="2" f="v">
      <t c="3" si="30">
        <n x="23"/>
        <n x="10"/>
        <n x="33" s="1"/>
      </t>
    </mdx>
    <mdx n="2" f="v">
      <t c="3" si="30">
        <n x="9"/>
        <n x="10"/>
        <n x="33" s="1"/>
      </t>
    </mdx>
    <mdx n="2" f="v">
      <t c="3" si="31" fc="000000FF">
        <n x="27"/>
        <n x="10"/>
        <n x="33" s="1"/>
      </t>
    </mdx>
    <mdx n="2" f="v">
      <t c="3" si="30">
        <n x="28"/>
        <n x="10"/>
        <n x="33" s="1"/>
      </t>
    </mdx>
    <mdx n="2" f="v">
      <t c="3" si="30">
        <n x="6"/>
        <n x="10"/>
        <n x="33" s="1"/>
      </t>
    </mdx>
    <mdx n="2" f="v">
      <t c="3" si="30">
        <n x="9"/>
        <n x="11"/>
        <n x="33" s="1"/>
      </t>
    </mdx>
    <mdx n="2" f="v">
      <t c="3" si="30">
        <n x="6"/>
        <n x="11"/>
        <n x="33" s="1"/>
      </t>
    </mdx>
    <mdx n="2" f="v">
      <t c="3" si="30">
        <n x="28"/>
        <n x="11"/>
        <n x="33" s="1"/>
      </t>
    </mdx>
    <mdx n="2" f="v">
      <t c="3" si="30">
        <n x="23"/>
        <n x="11"/>
        <n x="33" s="1"/>
      </t>
    </mdx>
    <mdx n="2" f="v">
      <t c="3" si="31" fc="000000FF">
        <n x="27"/>
        <n x="11"/>
        <n x="33" s="1"/>
      </t>
    </mdx>
    <mdx n="2" f="v">
      <t c="3" si="30">
        <n x="7"/>
        <n x="12"/>
        <n x="33" s="1"/>
      </t>
    </mdx>
    <mdx n="2" f="v">
      <t c="3" si="30">
        <n x="28"/>
        <n x="12"/>
        <n x="33" s="1"/>
      </t>
    </mdx>
    <mdx n="2" f="v">
      <t c="3" si="30">
        <n x="23"/>
        <n x="12"/>
        <n x="33" s="1"/>
      </t>
    </mdx>
    <mdx n="2" f="v">
      <t c="3" si="31" fc="000000FF">
        <n x="27"/>
        <n x="12"/>
        <n x="33" s="1"/>
      </t>
    </mdx>
    <mdx n="2" f="v">
      <t c="3" si="31" fc="000000FF">
        <n x="8"/>
        <n x="12"/>
        <n x="33" s="1"/>
      </t>
    </mdx>
    <mdx n="2" f="v">
      <t c="3" si="30">
        <n x="17"/>
        <n x="12"/>
        <n x="33" s="1"/>
      </t>
    </mdx>
    <mdx n="2" f="v">
      <t c="3" si="30">
        <n x="17"/>
        <n x="11"/>
        <n x="33" s="1"/>
      </t>
    </mdx>
    <mdx n="2" f="v">
      <t c="3" si="30">
        <n x="17"/>
        <n x="20"/>
        <n x="33" s="1"/>
      </t>
    </mdx>
    <mdx n="2" f="v">
      <t c="3" si="30">
        <n x="17"/>
        <n x="5"/>
        <n x="33" s="1"/>
      </t>
    </mdx>
    <mdx n="2" f="v">
      <t c="3" si="30">
        <n x="17"/>
        <n x="15"/>
        <n x="33" s="1"/>
      </t>
    </mdx>
    <mdx n="2" f="v">
      <t c="3" si="30">
        <n x="17"/>
        <n x="3"/>
        <n x="33" s="1"/>
      </t>
    </mdx>
    <mdx n="2" f="v">
      <t c="3" si="30">
        <n x="17"/>
        <n x="16"/>
        <n x="33" s="1"/>
      </t>
    </mdx>
    <mdx n="2" f="v">
      <t c="3" si="30">
        <n x="17"/>
        <n x="24"/>
        <n x="33" s="1"/>
      </t>
    </mdx>
    <mdx n="2" f="v">
      <t c="3" si="30">
        <n x="17"/>
        <n x="25"/>
        <n x="33" s="1"/>
      </t>
    </mdx>
    <mdx n="2" f="v">
      <t c="3" si="30">
        <n x="7"/>
        <n x="4"/>
        <n x="33" s="1"/>
      </t>
    </mdx>
    <mdx n="2" f="v">
      <t c="3" si="30">
        <n x="6"/>
        <n x="4"/>
        <n x="33" s="1"/>
      </t>
    </mdx>
    <mdx n="2" f="v">
      <t c="3" si="31" fc="000000FF">
        <n x="27"/>
        <n x="4"/>
        <n x="33" s="1"/>
      </t>
    </mdx>
    <mdx n="2" f="v">
      <t c="3" si="31" fc="000000FF">
        <n x="13"/>
        <n x="10"/>
        <n x="33" s="1"/>
      </t>
    </mdx>
    <mdx n="2" f="v">
      <t c="4" si="31" fc="000000FF">
        <n x="13"/>
        <n x="14"/>
        <n x="33" s="1"/>
        <n x="32"/>
      </t>
    </mdx>
    <mdx n="2" f="v">
      <t c="3" si="31" fc="000000FF">
        <n x="13"/>
        <n x="4"/>
        <n x="33" s="1"/>
      </t>
    </mdx>
    <mdx n="2" f="v">
      <t c="3" si="30">
        <n x="18"/>
        <n x="4"/>
        <n x="33" s="1"/>
      </t>
    </mdx>
    <mdx n="2" f="v">
      <t c="3" si="30">
        <n x="18"/>
        <n x="3"/>
        <n x="33" s="1"/>
      </t>
    </mdx>
    <mdx n="2" f="v">
      <t c="3" si="30">
        <n x="18"/>
        <n x="20"/>
        <n x="33" s="1"/>
      </t>
    </mdx>
    <mdx n="2" f="v">
      <t c="3" si="30">
        <n x="18"/>
        <n x="12"/>
        <n x="33" s="1"/>
      </t>
    </mdx>
    <mdx n="2" f="v">
      <t c="3" si="30">
        <n x="18"/>
        <n x="11"/>
        <n x="33" s="1"/>
      </t>
    </mdx>
    <mdx n="2" f="v">
      <t c="3" si="30">
        <n x="18"/>
        <n x="10"/>
        <n x="33" s="1"/>
      </t>
    </mdx>
    <mdx n="2" f="v">
      <t c="3" si="30">
        <n x="18"/>
        <n x="16"/>
        <n x="33" s="1"/>
      </t>
    </mdx>
    <mdx n="2" f="v">
      <t c="4" si="30">
        <n x="18"/>
        <n x="14"/>
        <n x="33" s="1"/>
        <n x="32"/>
      </t>
    </mdx>
    <mdx n="2" f="v">
      <t c="3" si="31" fc="000000FF">
        <n x="21"/>
        <n x="10"/>
        <n x="33" s="1"/>
      </t>
    </mdx>
    <mdx n="2" f="v">
      <t c="3" si="31" fc="000000FF">
        <n x="21"/>
        <n x="4"/>
        <n x="33" s="1"/>
      </t>
    </mdx>
    <mdx n="2" f="v">
      <t c="3" si="31" fc="000000FF">
        <n x="21"/>
        <n x="20"/>
        <n x="33" s="1"/>
      </t>
    </mdx>
    <mdx n="2" f="v">
      <t c="3" si="31" fc="000000FF">
        <n x="21"/>
        <n x="15"/>
        <n x="33" s="1"/>
      </t>
    </mdx>
    <mdx n="2" f="v">
      <t c="3" si="31" fc="000000FF">
        <n x="21"/>
        <n x="24"/>
        <n x="33" s="1"/>
      </t>
    </mdx>
    <mdx n="2" f="v">
      <t c="3" si="31" fc="000000FF">
        <n x="21"/>
        <n x="11"/>
        <n x="33" s="1"/>
      </t>
    </mdx>
    <mdx n="2" f="v">
      <t c="3" si="31" fc="000000FF">
        <n x="21"/>
        <n x="12"/>
        <n x="33" s="1"/>
      </t>
    </mdx>
    <mdx n="2" f="v">
      <t c="3" si="31" fc="000000FF">
        <n x="21"/>
        <n x="16"/>
        <n x="33" s="1"/>
      </t>
    </mdx>
    <mdx n="2" f="v">
      <t c="3" si="30">
        <n x="9"/>
        <n x="24"/>
        <n x="33" s="1"/>
      </t>
    </mdx>
    <mdx n="2" f="v">
      <t c="3" si="31" fc="000000FF">
        <n x="8"/>
        <n x="24"/>
        <n x="33" s="1"/>
      </t>
    </mdx>
    <mdx n="2" f="v">
      <t c="3" si="30">
        <n x="7"/>
        <n x="24"/>
        <n x="33" s="1"/>
      </t>
    </mdx>
    <mdx n="2" f="v">
      <t c="3" si="30">
        <n x="28"/>
        <n x="24"/>
        <n x="33" s="1"/>
      </t>
    </mdx>
    <mdx n="2" f="v">
      <t c="3" si="30">
        <n x="19"/>
        <n x="20"/>
        <n x="33" s="1"/>
      </t>
    </mdx>
    <mdx n="2" f="v">
      <t c="3" si="30">
        <n x="19"/>
        <n x="15"/>
        <n x="33" s="1"/>
      </t>
    </mdx>
    <mdx n="2" f="v">
      <t c="3" si="30">
        <n x="19"/>
        <n x="10"/>
        <n x="33" s="1"/>
      </t>
    </mdx>
    <mdx n="2" f="v">
      <t c="3" si="30">
        <n x="19"/>
        <n x="16"/>
        <n x="33" s="1"/>
      </t>
    </mdx>
    <mdx n="2" f="v">
      <t c="3" si="30">
        <n x="19"/>
        <n x="4"/>
        <n x="33" s="1"/>
      </t>
    </mdx>
    <mdx n="2" f="v">
      <t c="3" si="30">
        <n x="19"/>
        <n x="25"/>
        <n x="33" s="1"/>
      </t>
    </mdx>
    <mdx n="2" f="v">
      <t c="3" si="30">
        <n x="19"/>
        <n x="26"/>
        <n x="33" s="1"/>
      </t>
    </mdx>
    <mdx n="2" f="v">
      <t c="3" si="30">
        <n x="19"/>
        <n x="24"/>
        <n x="33" s="1"/>
      </t>
    </mdx>
    <mdx n="2" f="v">
      <t c="3" si="30">
        <n x="19"/>
        <n x="5"/>
        <n x="33" s="1"/>
      </t>
    </mdx>
    <mdx n="2" f="v">
      <t c="3" si="30">
        <n x="19"/>
        <n x="3"/>
        <n x="33" s="1"/>
      </t>
    </mdx>
    <mdx n="2" f="v">
      <t c="3" si="31" fc="000000FF">
        <n x="27"/>
        <n x="25"/>
        <n x="33" s="1"/>
      </t>
    </mdx>
    <mdx n="2" f="v">
      <t c="3" si="30">
        <n x="23"/>
        <n x="25"/>
        <n x="33" s="1"/>
      </t>
    </mdx>
    <mdx n="2" f="v">
      <t c="3" si="31" fc="000000FF">
        <n x="13"/>
        <n x="25"/>
        <n x="33" s="1"/>
      </t>
    </mdx>
    <mdx n="2" f="v">
      <t c="3" si="31" fc="000000FF">
        <n x="8"/>
        <n x="25"/>
        <n x="33" s="1"/>
      </t>
    </mdx>
    <mdx n="2" f="v">
      <t c="3" si="30">
        <n x="18"/>
        <n x="26"/>
        <n x="33" s="1"/>
      </t>
    </mdx>
    <mdx n="2" f="v">
      <t c="3" si="30">
        <n x="28"/>
        <n x="26"/>
        <n x="33" s="1"/>
      </t>
    </mdx>
    <mdx n="2" f="v">
      <t c="3" si="30">
        <n x="22"/>
        <n x="26"/>
        <n x="33" s="1"/>
      </t>
    </mdx>
    <mdx n="2" f="v">
      <t c="3" si="30">
        <n x="6"/>
        <n x="26"/>
        <n x="33" s="1"/>
      </t>
    </mdx>
    <mdx n="2" f="v">
      <t c="3" si="31" fc="000000FF">
        <n x="27"/>
        <n x="26"/>
        <n x="33" s="1"/>
      </t>
    </mdx>
    <mdx n="2" f="v">
      <t c="3" si="30">
        <n x="23"/>
        <n x="26"/>
        <n x="33" s="1"/>
      </t>
    </mdx>
    <mdx n="2" f="v">
      <t c="3" si="30">
        <n x="7"/>
        <n x="26"/>
        <n x="33" s="1"/>
      </t>
    </mdx>
    <mdx n="2" f="v">
      <t c="3" si="30">
        <n x="29"/>
        <n x="3"/>
        <n x="33" s="1"/>
      </t>
    </mdx>
    <mdx n="2" f="v">
      <t c="3" si="30">
        <n x="29"/>
        <n x="26"/>
        <n x="33" s="1"/>
      </t>
    </mdx>
    <mdx n="2" f="v">
      <t c="3" si="30">
        <n x="29"/>
        <n x="4"/>
        <n x="33" s="1"/>
      </t>
    </mdx>
    <mdx n="2" f="v">
      <t c="3" si="30">
        <n x="29"/>
        <n x="5"/>
        <n x="33" s="1"/>
      </t>
    </mdx>
    <mdx n="2" f="v">
      <t c="3" si="30">
        <n x="29"/>
        <n x="24"/>
        <n x="33" s="1"/>
      </t>
    </mdx>
    <mdx n="2" f="v">
      <t c="3" si="30">
        <n x="29"/>
        <n x="25"/>
        <n x="33" s="1"/>
      </t>
    </mdx>
    <mdx n="2" f="v">
      <t c="3" si="30">
        <n x="29"/>
        <n x="12"/>
        <n x="33" s="1"/>
      </t>
    </mdx>
    <mdx n="2" f="v">
      <t c="3" si="30">
        <n x="29"/>
        <n x="11"/>
        <n x="33" s="1"/>
      </t>
    </mdx>
    <mdx n="2" f="v">
      <t c="3" si="30">
        <n x="29"/>
        <n x="33" s="1"/>
        <n x="32"/>
      </t>
    </mdx>
    <mdx n="2" f="v">
      <t c="3" si="30">
        <n x="29"/>
        <n x="16"/>
        <n x="33" s="1"/>
      </t>
    </mdx>
    <mdx n="2" f="v">
      <t c="3" si="30">
        <n x="29"/>
        <n x="10"/>
        <n x="33" s="1"/>
      </t>
    </mdx>
    <mdx n="2" f="v">
      <t c="3" si="30">
        <n x="29"/>
        <n x="20"/>
        <n x="33" s="1"/>
      </t>
    </mdx>
    <mdx n="2" f="v">
      <t c="3" si="30">
        <n x="17"/>
        <n x="14"/>
        <n x="33" s="1"/>
      </t>
    </mdx>
    <mdx n="2" f="v">
      <t c="3" si="30">
        <n x="6"/>
        <n x="14"/>
        <n x="33" s="1"/>
      </t>
    </mdx>
    <mdx n="2" f="v">
      <t c="4" si="31" fc="000000FF">
        <n x="8"/>
        <n x="14"/>
        <n x="33" s="1"/>
        <n x="32"/>
      </t>
    </mdx>
    <mdx n="2" f="v">
      <t c="4" si="30">
        <n x="28"/>
        <n x="14"/>
        <n x="33" s="1"/>
        <n x="32"/>
      </t>
    </mdx>
    <mdx n="2" f="v">
      <t c="3" si="30">
        <n x="28"/>
        <n x="16"/>
        <n x="33" s="1"/>
      </t>
    </mdx>
    <mdx n="2" f="v">
      <t c="3" si="30">
        <n x="23"/>
        <n x="16"/>
        <n x="33" s="1"/>
      </t>
    </mdx>
    <mdx n="2" f="v">
      <t c="3" si="31" fc="000000FF">
        <n x="13"/>
        <n x="16"/>
        <n x="33" s="1"/>
      </t>
    </mdx>
    <mdx n="2" f="v">
      <t c="3" si="30">
        <n x="6"/>
        <n x="16"/>
        <n x="33" s="1"/>
      </t>
    </mdx>
    <mdx n="2" f="v">
      <t c="3" si="30">
        <n x="22"/>
        <n x="16"/>
        <n x="33" s="1"/>
      </t>
    </mdx>
    <mdx n="2" f="v">
      <t c="3" si="31" fc="000000FF">
        <n x="27"/>
        <n x="16"/>
        <n x="33" s="1"/>
      </t>
    </mdx>
    <mdx n="2" f="v">
      <t c="3" si="30">
        <n x="9"/>
        <n x="16"/>
        <n x="33" s="1"/>
      </t>
    </mdx>
    <mdx n="2" f="v">
      <t c="3" si="31" fc="000000FF">
        <n x="8"/>
        <n x="16"/>
        <n x="33" s="1"/>
      </t>
    </mdx>
    <mdx n="2" f="v">
      <t c="3" si="30">
        <n x="7"/>
        <n x="16"/>
        <n x="33" s="1"/>
      </t>
    </mdx>
    <mdx n="2" f="v">
      <t c="3" si="31" fc="000000FF">
        <n x="13"/>
        <n x="26"/>
        <n x="33" s="1"/>
      </t>
    </mdx>
    <mdx n="2" f="v">
      <t c="3" si="31" fc="000000FF">
        <n x="13"/>
        <n x="24"/>
        <n x="33" s="1"/>
      </t>
    </mdx>
    <mdx n="2" f="v">
      <t c="3" si="30">
        <n x="9"/>
        <n x="20"/>
        <n x="33" s="1"/>
      </t>
    </mdx>
  </mdxMetadata>
  <valueMetadata count="2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</valueMetadata>
</metadata>
</file>

<file path=xl/sharedStrings.xml><?xml version="1.0" encoding="utf-8"?>
<sst xmlns="http://schemas.openxmlformats.org/spreadsheetml/2006/main" count="2965" uniqueCount="1491">
  <si>
    <t>Названия столбцов</t>
  </si>
  <si>
    <t>2019</t>
  </si>
  <si>
    <t>Общий итог</t>
  </si>
  <si>
    <t>Продажи руб</t>
  </si>
  <si>
    <t>Итог Продажи руб</t>
  </si>
  <si>
    <t>Итог % плана руб</t>
  </si>
  <si>
    <t>% плана руб</t>
  </si>
  <si>
    <t>Итог Growth% руб  SamePeriod Y-1</t>
  </si>
  <si>
    <t>Growth% руб  SamePeriod Y-1</t>
  </si>
  <si>
    <t>Итог Growth% руб. YTD</t>
  </si>
  <si>
    <t>Growth% руб. YTD</t>
  </si>
  <si>
    <t>Итог Uplift руб</t>
  </si>
  <si>
    <t>Uplift руб</t>
  </si>
  <si>
    <t>I кв-л</t>
  </si>
  <si>
    <t>II кв-л</t>
  </si>
  <si>
    <t>III кв-л</t>
  </si>
  <si>
    <t>IV кв-л</t>
  </si>
  <si>
    <t>Названия строк</t>
  </si>
  <si>
    <t>_ЦЕНТР</t>
  </si>
  <si>
    <t>REST</t>
  </si>
  <si>
    <t>ВОЛГА</t>
  </si>
  <si>
    <t>СЕВЕРО-ЗАПАД</t>
  </si>
  <si>
    <t>СИБИРЬ</t>
  </si>
  <si>
    <t>УРАЛ</t>
  </si>
  <si>
    <t>ЮГ</t>
  </si>
  <si>
    <t>Итог План руб</t>
  </si>
  <si>
    <t>План руб</t>
  </si>
  <si>
    <t>YTD</t>
  </si>
  <si>
    <t>FACT</t>
  </si>
  <si>
    <t>M.A.T.</t>
  </si>
  <si>
    <t>РУБЛИ</t>
  </si>
  <si>
    <t>УПАКОВКИ</t>
  </si>
  <si>
    <t>April 2019</t>
  </si>
  <si>
    <t>May 2019</t>
  </si>
  <si>
    <t>June 2019</t>
  </si>
  <si>
    <t>All</t>
  </si>
  <si>
    <t>January 2019</t>
  </si>
  <si>
    <t>February 2019</t>
  </si>
  <si>
    <t>March 2019</t>
  </si>
  <si>
    <t>Итог Продажи уп</t>
  </si>
  <si>
    <t>Продажи уп</t>
  </si>
  <si>
    <t>География</t>
  </si>
  <si>
    <t>БрендПродукт</t>
  </si>
  <si>
    <t>АО "Новгородфармация"</t>
  </si>
  <si>
    <t>ООО "ВЕГА"</t>
  </si>
  <si>
    <t>ООО "Дион"</t>
  </si>
  <si>
    <t>ООО "Медицинский центр диагностики и профилактики плюс"</t>
  </si>
  <si>
    <t>ООО "НОРИНВЕСТ"</t>
  </si>
  <si>
    <t>ООО "ОКАФАРМ"</t>
  </si>
  <si>
    <t>ООО "Ригла"</t>
  </si>
  <si>
    <t>ООО "ФармСогласие"</t>
  </si>
  <si>
    <t>ООО "ЭВЕРЕСТ"</t>
  </si>
  <si>
    <t>ООО "Юкон"</t>
  </si>
  <si>
    <t>ООО "Юкон-Фарм"</t>
  </si>
  <si>
    <t>ООО "Яринвест Медикал"</t>
  </si>
  <si>
    <t>ООО Сеть Социальных Аптек "Столички"</t>
  </si>
  <si>
    <t>Ленина пр-кт д. 52</t>
  </si>
  <si>
    <t>Ленинградский пр-кт д. 115</t>
  </si>
  <si>
    <t>Комсомольская ул д. 14</t>
  </si>
  <si>
    <t>Свободы ул д. 41</t>
  </si>
  <si>
    <t>Ленина пр-кт д. 33</t>
  </si>
  <si>
    <t>Ньютона ул д. 34В</t>
  </si>
  <si>
    <t>Урицкого ул д. 65</t>
  </si>
  <si>
    <t>Машиностроителей пр-кт д. 52</t>
  </si>
  <si>
    <t>Урицкого ул д. 27</t>
  </si>
  <si>
    <t>Ньютона ул д. 53</t>
  </si>
  <si>
    <t>Машиностроителей пр-кт д. 24</t>
  </si>
  <si>
    <t>Гоголя ул д. 15</t>
  </si>
  <si>
    <t>Толбухина пр-кт д. 17/65</t>
  </si>
  <si>
    <t>Городской вал ул д. 16</t>
  </si>
  <si>
    <t>Гагарина ул д. 47</t>
  </si>
  <si>
    <t>Яковлевская ул д. 7</t>
  </si>
  <si>
    <t>Индустриальная ул д. 31/14</t>
  </si>
  <si>
    <t>Московский пр-кт д. 163</t>
  </si>
  <si>
    <t>Балтийская ул д. 16</t>
  </si>
  <si>
    <t>Урицкого ул д. 14/50</t>
  </si>
  <si>
    <t>Ленинградский пр-кт д. 62</t>
  </si>
  <si>
    <t>Московский пр-кт д. 98</t>
  </si>
  <si>
    <t>Павлова ул д. 11</t>
  </si>
  <si>
    <t>Свободы ул д. 56/35</t>
  </si>
  <si>
    <t>Труфанова ул д. 21</t>
  </si>
  <si>
    <t>Труфанова ул д. 27</t>
  </si>
  <si>
    <t>Красноборская ул д. 43/18</t>
  </si>
  <si>
    <t>Урицкого ул д. Б/Н</t>
  </si>
  <si>
    <t>Светлая ул д. 38</t>
  </si>
  <si>
    <t>Московский пр-кт д. 161А</t>
  </si>
  <si>
    <t>Свободы ул д. 81/33</t>
  </si>
  <si>
    <t>Депутатская ул д. 11</t>
  </si>
  <si>
    <t>Октября пр-кт д. 47</t>
  </si>
  <si>
    <t>Свободы ул д. 8/38</t>
  </si>
  <si>
    <t>Кирова ул д. 11</t>
  </si>
  <si>
    <t>Год</t>
  </si>
  <si>
    <t>Кв-л</t>
  </si>
  <si>
    <t>Месяц</t>
  </si>
  <si>
    <t>Значения</t>
  </si>
  <si>
    <t>Название</t>
  </si>
  <si>
    <t>Адрес ТТ</t>
  </si>
  <si>
    <t>Ярославль г</t>
  </si>
  <si>
    <t>Level3</t>
  </si>
  <si>
    <t>Level2</t>
  </si>
  <si>
    <t>Ленина пр-кт</t>
  </si>
  <si>
    <t>Ленинградский пр-кт</t>
  </si>
  <si>
    <t>Комсомольская ул</t>
  </si>
  <si>
    <t>Свободы ул</t>
  </si>
  <si>
    <t>Ньютона ул</t>
  </si>
  <si>
    <t>Урицкого ул</t>
  </si>
  <si>
    <t>Машиностроителей пр-кт</t>
  </si>
  <si>
    <t>Гоголя ул</t>
  </si>
  <si>
    <t>Толбухина пр-кт</t>
  </si>
  <si>
    <t>Городской вал ул</t>
  </si>
  <si>
    <t>Гагарина ул</t>
  </si>
  <si>
    <t>Яковлевская ул</t>
  </si>
  <si>
    <t>Индустриальная ул</t>
  </si>
  <si>
    <t>Московский пр-кт</t>
  </si>
  <si>
    <t>Балтийская ул</t>
  </si>
  <si>
    <t>Павлова ул</t>
  </si>
  <si>
    <t>Труфанова ул</t>
  </si>
  <si>
    <t>Красноборская ул</t>
  </si>
  <si>
    <t>Светлая ул</t>
  </si>
  <si>
    <t>Депутатская ул</t>
  </si>
  <si>
    <t>Октября пр-кт</t>
  </si>
  <si>
    <t>Кирова ул</t>
  </si>
  <si>
    <t>Level1</t>
  </si>
  <si>
    <t>ООО "Компания "Лоцман"</t>
  </si>
  <si>
    <t>Рыбинский р-н</t>
  </si>
  <si>
    <t>Рыбинск г</t>
  </si>
  <si>
    <t>Крестовая/Стоялая ул д. 29/15</t>
  </si>
  <si>
    <t>ООО "Линия здоровья"</t>
  </si>
  <si>
    <t>50 лет ВЛКСМ ул д. 42</t>
  </si>
  <si>
    <t>Серова пр-кт д. 8</t>
  </si>
  <si>
    <t>ООО "Метелица Фарм"</t>
  </si>
  <si>
    <t>Ростовский р-н</t>
  </si>
  <si>
    <t>Петровское рп</t>
  </si>
  <si>
    <t>Пролетарская ул д. 21А</t>
  </si>
  <si>
    <t>Тутаевский р-н</t>
  </si>
  <si>
    <t>Тутаев г</t>
  </si>
  <si>
    <t>Моторостроителей ул д. 63</t>
  </si>
  <si>
    <t>Ярославская обл</t>
  </si>
  <si>
    <t>Крестовая/Стоялая ул</t>
  </si>
  <si>
    <t>50 лет ВЛКСМ ул</t>
  </si>
  <si>
    <t>Серова пр-кт</t>
  </si>
  <si>
    <t>Пролетарская ул</t>
  </si>
  <si>
    <t>Моторостроителей ул</t>
  </si>
  <si>
    <t>АО "МегаФарм"</t>
  </si>
  <si>
    <t>Крестовая ул</t>
  </si>
  <si>
    <t>Крестовая ул д. 4/10</t>
  </si>
  <si>
    <t>Советская пл</t>
  </si>
  <si>
    <t>Советская пл д. 12/25</t>
  </si>
  <si>
    <t>Переславль-Залесский г</t>
  </si>
  <si>
    <t>Строителей ул</t>
  </si>
  <si>
    <t>Строителей ул д. 41</t>
  </si>
  <si>
    <t>Даниловский р-н</t>
  </si>
  <si>
    <t>Данилов г</t>
  </si>
  <si>
    <t>Володарского ул</t>
  </si>
  <si>
    <t>Володарского ул д. 74</t>
  </si>
  <si>
    <t>Ленина пр-кт д. 8</t>
  </si>
  <si>
    <t>Московский пр-кт д. 153</t>
  </si>
  <si>
    <t>Урицкого ул д. 47</t>
  </si>
  <si>
    <t>Труфанова ул д. 21 КОРП 2</t>
  </si>
  <si>
    <t>Московский пр-кт д. 29/13</t>
  </si>
  <si>
    <t>50 лет ВЛКСМ ул д. 1</t>
  </si>
  <si>
    <t>Балтийская ул д. 25</t>
  </si>
  <si>
    <t>Радищева ул</t>
  </si>
  <si>
    <t>Радищева ул д. 34</t>
  </si>
  <si>
    <t>Панина ул</t>
  </si>
  <si>
    <t>Панина ул д. 44</t>
  </si>
  <si>
    <t>Текстилей пер</t>
  </si>
  <si>
    <t>Текстилей пер д. 1</t>
  </si>
  <si>
    <t>Ньютона ул д. 65</t>
  </si>
  <si>
    <t>АО «Тандер»</t>
  </si>
  <si>
    <t>Балтийская ул д. 20</t>
  </si>
  <si>
    <t>Фрунзе пр-кт</t>
  </si>
  <si>
    <t>Фрунзе пр-кт д. 31</t>
  </si>
  <si>
    <t>Некоузский р-н</t>
  </si>
  <si>
    <t>Новый Некоуз с</t>
  </si>
  <si>
    <t>Ленина ул</t>
  </si>
  <si>
    <t>Ленина ул д. 21</t>
  </si>
  <si>
    <t>Ап.склад Ярославль г.Тутаев,Моторос.69д</t>
  </si>
  <si>
    <t>Моторостроителей ул д. 69Д</t>
  </si>
  <si>
    <t>АРХАНГЕЛЬСК, ООО *Атрица*</t>
  </si>
  <si>
    <t>50-летия Победы пр-кт</t>
  </si>
  <si>
    <t>50-летия Победы пр-кт д. 6</t>
  </si>
  <si>
    <t>ГАУЗ ЯО "Клиническая больница скорой медицинской помощи имени Н.В. Соловьева"</t>
  </si>
  <si>
    <t>Загородный Сад ул</t>
  </si>
  <si>
    <t>Загородный Сад ул д. 11</t>
  </si>
  <si>
    <t>ГАУЗ ЯО с/п "Сосновый бор"</t>
  </si>
  <si>
    <t>Гаврилов-Ямский р-н</t>
  </si>
  <si>
    <t>Великое с</t>
  </si>
  <si>
    <t>Великое с д. Б/Н</t>
  </si>
  <si>
    <t>ГБУ СО ЯО Красноперекопский психоневрологический интернат</t>
  </si>
  <si>
    <t>Парковый проезд</t>
  </si>
  <si>
    <t>Парковый проезд д. 7</t>
  </si>
  <si>
    <t>ГБУЗ ЯО "Детский санаторий "Искра"</t>
  </si>
  <si>
    <t>Поляна д</t>
  </si>
  <si>
    <t>Поляна д д. Б/Н</t>
  </si>
  <si>
    <t>ГБУЗ ЯО "Областная клиническая туберкулезная больница"</t>
  </si>
  <si>
    <t>Павлова ул д. 2А</t>
  </si>
  <si>
    <t>ГБУЗ ЯО Даниловская ЦРБ</t>
  </si>
  <si>
    <t>Карла Маркса ул</t>
  </si>
  <si>
    <t>Карла Маркса ул д. 64</t>
  </si>
  <si>
    <t>ГОСУДАРСТВЕННОЕ ПРЕДПРИЯТИЕ ЯРОСЛАВСКОЙ ОБЛАСТИ "ОБЛАСТНАЯ ФАРМАЦИЯ"</t>
  </si>
  <si>
    <t>Свободы ул д. 4А</t>
  </si>
  <si>
    <t>ГП ЯО "Аптека № 15"</t>
  </si>
  <si>
    <t>Панина ул д. 30</t>
  </si>
  <si>
    <t>Луначарского ул</t>
  </si>
  <si>
    <t>Луначарского ул д. 57А</t>
  </si>
  <si>
    <t>Константиновский п</t>
  </si>
  <si>
    <t>Свободы ул д. 1</t>
  </si>
  <si>
    <t>Р.Люксембург ул</t>
  </si>
  <si>
    <t>Р.Люксембург ул д. 66А</t>
  </si>
  <si>
    <t>Комсомольская ул д. 104</t>
  </si>
  <si>
    <t>ГП ЯО "Комплексное управление активами"</t>
  </si>
  <si>
    <t>Угличский р-н</t>
  </si>
  <si>
    <t>Углич г</t>
  </si>
  <si>
    <t>Старостина ул</t>
  </si>
  <si>
    <t>Старостина ул д. 8</t>
  </si>
  <si>
    <t>ГП ЯО "ОблФарм"</t>
  </si>
  <si>
    <t>Брейтовский р-н</t>
  </si>
  <si>
    <t>Брейтово с</t>
  </si>
  <si>
    <t>Депутатская ул д. 4А</t>
  </si>
  <si>
    <t>Пошехонский р-н</t>
  </si>
  <si>
    <t>Пошехонье г</t>
  </si>
  <si>
    <t>Преображенского ул</t>
  </si>
  <si>
    <t>Преображенского ул д. 2</t>
  </si>
  <si>
    <t>Большесельский р-н</t>
  </si>
  <si>
    <t>Большое Село с</t>
  </si>
  <si>
    <t>Сурикова ул</t>
  </si>
  <si>
    <t>Сурикова ул д. 14</t>
  </si>
  <si>
    <t>Кооперативная ул</t>
  </si>
  <si>
    <t>Кооперативная ул д. 7</t>
  </si>
  <si>
    <t>Ростов г</t>
  </si>
  <si>
    <t>Октябрьская ул</t>
  </si>
  <si>
    <t>Октябрьская ул д. 19</t>
  </si>
  <si>
    <t>Любимский р-н</t>
  </si>
  <si>
    <t>Любим г</t>
  </si>
  <si>
    <t>Трефолева ул</t>
  </si>
  <si>
    <t>Трефолева ул д. 2/2</t>
  </si>
  <si>
    <t>Борисоглебский р-н</t>
  </si>
  <si>
    <t>Борисоглебский п</t>
  </si>
  <si>
    <t>Красноармейская ул</t>
  </si>
  <si>
    <t>Красноармейская ул д. 23А</t>
  </si>
  <si>
    <t>Некрасовский р-н</t>
  </si>
  <si>
    <t>Бурмакино рп</t>
  </si>
  <si>
    <t>Полевая ул</t>
  </si>
  <si>
    <t>Полевая ул д. 47</t>
  </si>
  <si>
    <t>Некрасовское рп</t>
  </si>
  <si>
    <t>Космонавтов ул</t>
  </si>
  <si>
    <t>Космонавтов ул д. 8</t>
  </si>
  <si>
    <t>9 Мая ул</t>
  </si>
  <si>
    <t>9 Мая ул д. 21</t>
  </si>
  <si>
    <t>Гагарина ул д. 12</t>
  </si>
  <si>
    <t>Песочное п</t>
  </si>
  <si>
    <t>Заводская ул</t>
  </si>
  <si>
    <t>Заводская ул д. 25А</t>
  </si>
  <si>
    <t>1-я Путевая ул</t>
  </si>
  <si>
    <t>1-я Путевая ул д. 7</t>
  </si>
  <si>
    <t>Северная ул</t>
  </si>
  <si>
    <t>Северная ул д. 7</t>
  </si>
  <si>
    <t>Первомайский р-н</t>
  </si>
  <si>
    <t>Пречистое рп</t>
  </si>
  <si>
    <t>Ярославская ул</t>
  </si>
  <si>
    <t>Ярославская ул д. 55</t>
  </si>
  <si>
    <t>Гаврилов-Ям г</t>
  </si>
  <si>
    <t>Менжинского ул</t>
  </si>
  <si>
    <t>Менжинского ул д. 45</t>
  </si>
  <si>
    <t>Ярославский р-н</t>
  </si>
  <si>
    <t>Красные Ткачи п</t>
  </si>
  <si>
    <t>Октябрьская Б. ул</t>
  </si>
  <si>
    <t>Октябрьская Б. ул д. 15</t>
  </si>
  <si>
    <t>ЗАО "Санаторий имени Воровского"</t>
  </si>
  <si>
    <t>Кстово п</t>
  </si>
  <si>
    <t>В районе поселка Кстово тер</t>
  </si>
  <si>
    <t>В районе поселка Кстово тер д. 103</t>
  </si>
  <si>
    <t>ЗАО "ЯФФ"</t>
  </si>
  <si>
    <t>Суркова ул</t>
  </si>
  <si>
    <t>Суркова ул д. 20/6</t>
  </si>
  <si>
    <t>Индивидуальный предприниматель "Агашина Светлана Анатольевна"</t>
  </si>
  <si>
    <t>Володарского ул д. 4</t>
  </si>
  <si>
    <t>Труфанова ул д. 19</t>
  </si>
  <si>
    <t>Республиканская ул</t>
  </si>
  <si>
    <t>Республиканская ул д. 45</t>
  </si>
  <si>
    <t>Тутаевское ш</t>
  </si>
  <si>
    <t>Тутаевское ш д. 31</t>
  </si>
  <si>
    <t>Ушинского ул</t>
  </si>
  <si>
    <t>Ушинского ул д. 22 КОРП 1</t>
  </si>
  <si>
    <t>Фрунзе пр-кт д. 45</t>
  </si>
  <si>
    <t>Индивидуальный предприниматель "Болотникова Марина Алексеевна"</t>
  </si>
  <si>
    <t>Солнечный мкр</t>
  </si>
  <si>
    <t>Солнечный мкр д. 7</t>
  </si>
  <si>
    <t>Ольги Берггольц ул</t>
  </si>
  <si>
    <t>Ольги Берггольц ул д. 11/5</t>
  </si>
  <si>
    <t>Индивидуальный предприниматель "Вахромеева Татьяна Анатольевна"</t>
  </si>
  <si>
    <t>Луначарского ул д. 12</t>
  </si>
  <si>
    <t>Индивидуальный предприниматель "Дессерт Юрий Александрович"</t>
  </si>
  <si>
    <t>Советская ул</t>
  </si>
  <si>
    <t>Советская ул д. 30</t>
  </si>
  <si>
    <t>Индивидуальный предприниматель "Колпакова Марина Николаевна"</t>
  </si>
  <si>
    <t>Мира пр-кт</t>
  </si>
  <si>
    <t>Мира пр-кт д. 23</t>
  </si>
  <si>
    <t>Моторостроителей ул д. 20</t>
  </si>
  <si>
    <t>Волочаевская ул</t>
  </si>
  <si>
    <t>Волочаевская ул д. 49</t>
  </si>
  <si>
    <t>Индивидуальный предприниматель "Кукарина Светлана Вячеславовна"</t>
  </si>
  <si>
    <t>Школьный проезд</t>
  </si>
  <si>
    <t>Школьный проезд д. 17</t>
  </si>
  <si>
    <t>Индивидуальный предприниматель "Лыкова Наталья Викторовна"</t>
  </si>
  <si>
    <t>Свободы ул д. 7</t>
  </si>
  <si>
    <t>Индивидуальный предприниматель "Нерсесян Наталья Леонидовна"</t>
  </si>
  <si>
    <t>2-я Портовая ул</t>
  </si>
  <si>
    <t>2-я Портовая ул д. 8</t>
  </si>
  <si>
    <t>Фрунзе пр-кт д. 37/18</t>
  </si>
  <si>
    <t>Пирогова ул</t>
  </si>
  <si>
    <t>Пирогова ул д. 37</t>
  </si>
  <si>
    <t>Попова ул</t>
  </si>
  <si>
    <t>Попова ул д. 15</t>
  </si>
  <si>
    <t>Индивидуальный предприниматель "Олонцева Оксана Александровна"</t>
  </si>
  <si>
    <t>Кузнечиха (Кузнечихинский с.о.) д</t>
  </si>
  <si>
    <t>Нефтяников ул</t>
  </si>
  <si>
    <t>Нефтяников ул д. 17</t>
  </si>
  <si>
    <t>Индивидуальный предприниматель "Рогова Яна Николаевна"</t>
  </si>
  <si>
    <t>Рокоссовского ул</t>
  </si>
  <si>
    <t>Рокоссовского ул д. 6</t>
  </si>
  <si>
    <t>Индивидуальный предприниматель "Соколов Александр Николаевич"</t>
  </si>
  <si>
    <t>Преображенского ул д. 17</t>
  </si>
  <si>
    <t>Индивидуальный предприниматель "Спасская Екатерина Александровна"</t>
  </si>
  <si>
    <t>Чехова ул</t>
  </si>
  <si>
    <t>Чехова ул д. 31</t>
  </si>
  <si>
    <t>Индивидуальный предприниматель "Тетерина Евгения Анатольевна"</t>
  </si>
  <si>
    <t>Каменники п</t>
  </si>
  <si>
    <t>Волжская ул</t>
  </si>
  <si>
    <t>Волжская ул д. 6А</t>
  </si>
  <si>
    <t>Индивидуальный предприниматель "Хренков Денис Васильевич"</t>
  </si>
  <si>
    <t>Декабристов ул</t>
  </si>
  <si>
    <t>Декабристов ул д. 45</t>
  </si>
  <si>
    <t>Февральская ул</t>
  </si>
  <si>
    <t>Февральская ул д. 32А</t>
  </si>
  <si>
    <t>Индивидуальный предприниматель "Чеботарева Татьяна Сергеевна"</t>
  </si>
  <si>
    <t>Первомайская ул</t>
  </si>
  <si>
    <t>Первомайская ул д. 11А</t>
  </si>
  <si>
    <t>МУНИЦИПАЛЬНОЕ УЧРЕЖДЕНИЕ ЗДРАВООХРАНЕНИЯ "САНАТОРИЙ "ЯСНЫЕ ЗОРИ"</t>
  </si>
  <si>
    <t>Мужево д</t>
  </si>
  <si>
    <t>МУП ММР "Аптека № 42"</t>
  </si>
  <si>
    <t>Мышкинский р-н</t>
  </si>
  <si>
    <t>Мышкин г</t>
  </si>
  <si>
    <t>Никольская ул</t>
  </si>
  <si>
    <t>Никольская ул д. 8</t>
  </si>
  <si>
    <t>НУЗ "Дорожная клиническая больница на ст. Ярославль ОАО "РЖД"</t>
  </si>
  <si>
    <t>Суздальское ш</t>
  </si>
  <si>
    <t>Суздальское ш д. 21</t>
  </si>
  <si>
    <t>ОБЩЕСТВО С ОГРАНИЧЕННОЙ ОТВЕТСТВЕННОСТЬЮ "ОСБ"</t>
  </si>
  <si>
    <t>ООО  "Фарматун-2"</t>
  </si>
  <si>
    <t>Ленина пр-кт д. 61А</t>
  </si>
  <si>
    <t>ООО  «Калипсо»</t>
  </si>
  <si>
    <t>Республиканская ул д. 75</t>
  </si>
  <si>
    <t>ООО "АВИЦЕННА"</t>
  </si>
  <si>
    <t>Серго Орджоникидзе ул</t>
  </si>
  <si>
    <t>Серго Орджоникидзе ул д. 4Б</t>
  </si>
  <si>
    <t>ООО "АЙО"</t>
  </si>
  <si>
    <t>Ленинградский пр-кт д. 54</t>
  </si>
  <si>
    <t>ООО "АЛГОЛЬ"</t>
  </si>
  <si>
    <t>Моторостроителей ул д. 8А</t>
  </si>
  <si>
    <t>Тутаевское ш д. 64</t>
  </si>
  <si>
    <t>Пушкина ул</t>
  </si>
  <si>
    <t>Пушкина ул д. 34</t>
  </si>
  <si>
    <t>Блюхера ул</t>
  </si>
  <si>
    <t>Блюхера ул д. 6</t>
  </si>
  <si>
    <t>Ворошилова ул</t>
  </si>
  <si>
    <t>Ворошилова ул д. 10</t>
  </si>
  <si>
    <t>ООО "Алекс"</t>
  </si>
  <si>
    <t>Рыбинское ш</t>
  </si>
  <si>
    <t>Рыбинское ш д. 20А</t>
  </si>
  <si>
    <t>ООО "Альтаир"</t>
  </si>
  <si>
    <t>Чапаева ул</t>
  </si>
  <si>
    <t>Чапаева ул д. 16</t>
  </si>
  <si>
    <t>Ивняки п</t>
  </si>
  <si>
    <t>Центральная ул</t>
  </si>
  <si>
    <t>Центральная ул д. 4А</t>
  </si>
  <si>
    <t>ООО "АПТЕКА 1"</t>
  </si>
  <si>
    <t>Гагарина ул д. 28</t>
  </si>
  <si>
    <t>ООО "АПТЕКА № 1 - УГЛИЧ"</t>
  </si>
  <si>
    <t>Рыбинское ш д. 5</t>
  </si>
  <si>
    <t>ООО "АПТЕКА № 1"</t>
  </si>
  <si>
    <t>Центральная ул д. 10</t>
  </si>
  <si>
    <t>ООО "Аптека № 27"</t>
  </si>
  <si>
    <t>Братьев Орловых ул</t>
  </si>
  <si>
    <t>Братьев Орловых ул д. 6</t>
  </si>
  <si>
    <t>Серова пр-кт д. 1</t>
  </si>
  <si>
    <t>Революции пр-кт</t>
  </si>
  <si>
    <t>Революции пр-кт д. 2А</t>
  </si>
  <si>
    <t>Ошурковская ул</t>
  </si>
  <si>
    <t>Ошурковская ул д. 4</t>
  </si>
  <si>
    <t>Рабкоровская ул</t>
  </si>
  <si>
    <t>Рабкоровская ул д. 5</t>
  </si>
  <si>
    <t>Крестовая/Бородулина ул</t>
  </si>
  <si>
    <t>Крестовая/Бородулина ул д. 77/8</t>
  </si>
  <si>
    <t>Зои Космодемьянской/Рапова ул</t>
  </si>
  <si>
    <t>Зои Космодемьянской/Рапова ул д. 1/10</t>
  </si>
  <si>
    <t>Куйбышева ул</t>
  </si>
  <si>
    <t>Куйбышева ул д. 5</t>
  </si>
  <si>
    <t>Карякинская ул</t>
  </si>
  <si>
    <t>Карякинская ул д. 47</t>
  </si>
  <si>
    <t>ООО "Аптека № 46"</t>
  </si>
  <si>
    <t>Ленинское ш</t>
  </si>
  <si>
    <t>Ленинское ш д. 8</t>
  </si>
  <si>
    <t>Мирный мкр</t>
  </si>
  <si>
    <t>Мирный мкр д. 23А</t>
  </si>
  <si>
    <t>Ленина ул д. 2</t>
  </si>
  <si>
    <t>ООО "Аптека № 55"</t>
  </si>
  <si>
    <t>Ильинское с</t>
  </si>
  <si>
    <t>Центральная ул д. 5</t>
  </si>
  <si>
    <t>ООО "Аптека Вашей Семьи"</t>
  </si>
  <si>
    <t>Академика Колмогорова ул</t>
  </si>
  <si>
    <t>Академика Колмогорова ул д. 16</t>
  </si>
  <si>
    <t>ООО "АПТЕКА НА ДЕВЯТКЕ ПЛЮС"</t>
  </si>
  <si>
    <t>9 Января ул</t>
  </si>
  <si>
    <t>9 Января ул д. 47</t>
  </si>
  <si>
    <t>ООО "Аптека на Девятке"</t>
  </si>
  <si>
    <t>Солнечный мкр д. 9</t>
  </si>
  <si>
    <t>ООО "Аптека САДКО"</t>
  </si>
  <si>
    <t>Солнечная ул</t>
  </si>
  <si>
    <t>Солнечная ул д. 3</t>
  </si>
  <si>
    <t>Инженерная ул</t>
  </si>
  <si>
    <t>Инженерная ул д. 22</t>
  </si>
  <si>
    <t>Звездная ул</t>
  </si>
  <si>
    <t>Звездная ул д. 5</t>
  </si>
  <si>
    <t>ООО "АПТЕЧНЫЙ СКЛАД "ЯРОСЛАВЛЬ"</t>
  </si>
  <si>
    <t>Ленина пр-кт д. 16</t>
  </si>
  <si>
    <t>Урицкого ул д. 7А</t>
  </si>
  <si>
    <t>Моторостроителей ул д. 21А</t>
  </si>
  <si>
    <t>Плеханова ул</t>
  </si>
  <si>
    <t>Плеханова ул д. 37А</t>
  </si>
  <si>
    <t>Серго Орджоникидзе ул д. 24</t>
  </si>
  <si>
    <t>Ранняя ул</t>
  </si>
  <si>
    <t>Ранняя ул д. 9Б</t>
  </si>
  <si>
    <t>Комсомольская ул д. 4</t>
  </si>
  <si>
    <t>Толбухина пр-кт д. 9</t>
  </si>
  <si>
    <t>Куйбышева ул д. 44</t>
  </si>
  <si>
    <t>Чкалова ул</t>
  </si>
  <si>
    <t>Чкалова ул д. 28/21</t>
  </si>
  <si>
    <t>Ленинградский пр-кт д. 93</t>
  </si>
  <si>
    <t>Ньютона ул д. 63</t>
  </si>
  <si>
    <t>Московский пр-кт д. 100А</t>
  </si>
  <si>
    <t>Крестовая ул д. 14/36</t>
  </si>
  <si>
    <t>Яковлевская ул д. 5</t>
  </si>
  <si>
    <t>Ньютона ул д. 42</t>
  </si>
  <si>
    <t>Приборостроителей ул</t>
  </si>
  <si>
    <t>Приборостроителей ул д. 2А</t>
  </si>
  <si>
    <t>Носкова ул</t>
  </si>
  <si>
    <t>Носкова ул д. 10</t>
  </si>
  <si>
    <t>Ленина пр-кт д. 193</t>
  </si>
  <si>
    <t>ООО "АСТРА"</t>
  </si>
  <si>
    <t>Стачек ул</t>
  </si>
  <si>
    <t>Стачек ул д. 60</t>
  </si>
  <si>
    <t>ООО "Благомед"</t>
  </si>
  <si>
    <t>Плеханова ул д. 33</t>
  </si>
  <si>
    <t>Гагарина ул д. 24</t>
  </si>
  <si>
    <t>ООО "БОГАТЫРЬ"</t>
  </si>
  <si>
    <t>Некрасова ул</t>
  </si>
  <si>
    <t>Некрасова ул д. 41</t>
  </si>
  <si>
    <t>ООО "Ваша Аптека"</t>
  </si>
  <si>
    <t>Московская ул</t>
  </si>
  <si>
    <t>Московская ул д. 42</t>
  </si>
  <si>
    <t>Патова ул</t>
  </si>
  <si>
    <t>Патова ул д. 12</t>
  </si>
  <si>
    <t>Добролюбова ул</t>
  </si>
  <si>
    <t>Добролюбова ул д. 25 КОРП А</t>
  </si>
  <si>
    <t>ООО "Витаминка"</t>
  </si>
  <si>
    <t>50 Лет Октября пр-кт</t>
  </si>
  <si>
    <t>50 Лет Октября пр-кт д. 27</t>
  </si>
  <si>
    <t>Блюхера ул д. 11</t>
  </si>
  <si>
    <t>Гагарина ул д. 18</t>
  </si>
  <si>
    <t>50 лет ВЛКСМ ул д. 32</t>
  </si>
  <si>
    <t>Крестовая ул д. 128</t>
  </si>
  <si>
    <t>ООО "ВитаФарм"</t>
  </si>
  <si>
    <t>Ермаково п</t>
  </si>
  <si>
    <t>Ермаково п д. 19</t>
  </si>
  <si>
    <t>ООО "В-Фарм"</t>
  </si>
  <si>
    <t>Радищева ул д. 32</t>
  </si>
  <si>
    <t>ООО "ГЕЛИОС"</t>
  </si>
  <si>
    <t>Семибратово рп</t>
  </si>
  <si>
    <t>Садовая ул</t>
  </si>
  <si>
    <t>Садовая ул д. 3</t>
  </si>
  <si>
    <t>Свободы ул д. 64А</t>
  </si>
  <si>
    <t>Нагорный п</t>
  </si>
  <si>
    <t>Дорожная ул</t>
  </si>
  <si>
    <t>Дорожная ул д. 6А</t>
  </si>
  <si>
    <t>Фрунзе пр-кт д. 32</t>
  </si>
  <si>
    <t>Фрунзе пр-кт д. 56Д</t>
  </si>
  <si>
    <t>ООО "Для здоровья"</t>
  </si>
  <si>
    <t>Карачиха п</t>
  </si>
  <si>
    <t>Школьная ул</t>
  </si>
  <si>
    <t>Школьная ул д. 7</t>
  </si>
  <si>
    <t>ООО "Доминанта-Ярсервис"</t>
  </si>
  <si>
    <t>ООО "Здравмед"</t>
  </si>
  <si>
    <t>Газовиков ул</t>
  </si>
  <si>
    <t>Газовиков ул д. 2А</t>
  </si>
  <si>
    <t>Менжинского ул д. 50</t>
  </si>
  <si>
    <t>Почтовая ул</t>
  </si>
  <si>
    <t>Почтовая ул д. 10</t>
  </si>
  <si>
    <t>Советская ул д. 67</t>
  </si>
  <si>
    <t>20 лет Октября ул</t>
  </si>
  <si>
    <t>20 лет Октября ул д. 2</t>
  </si>
  <si>
    <t>Ленина ул д. 39</t>
  </si>
  <si>
    <t>Республиканская ул д. 11Б</t>
  </si>
  <si>
    <t>Федоровский пер</t>
  </si>
  <si>
    <t>Федоровский пер д. 5</t>
  </si>
  <si>
    <t>Спартаковская ул</t>
  </si>
  <si>
    <t>Спартаковская ул д. 21</t>
  </si>
  <si>
    <t>Матросова ул</t>
  </si>
  <si>
    <t>Матросова ул д. 5А</t>
  </si>
  <si>
    <t>ООО "ЗЕМСКАЯ АПТЕКА"</t>
  </si>
  <si>
    <t>Красный Бор п</t>
  </si>
  <si>
    <t>Солнечная ул д. 13 КОРП 3</t>
  </si>
  <si>
    <t>ООО "Исцелитель"</t>
  </si>
  <si>
    <t>Октябрьская Б. ул д. 22</t>
  </si>
  <si>
    <t>ООО "Контраст-Эра"</t>
  </si>
  <si>
    <t>Лизы Чайкиной ул</t>
  </si>
  <si>
    <t>Лизы Чайкиной ул д. 3</t>
  </si>
  <si>
    <t>Новая ул</t>
  </si>
  <si>
    <t>Новая ул д. 21</t>
  </si>
  <si>
    <t>Максима Горького ул</t>
  </si>
  <si>
    <t>Максима Горького ул д. 1</t>
  </si>
  <si>
    <t>ООО "Ла Фармация"</t>
  </si>
  <si>
    <t>Ленинградский пр-кт д. 64</t>
  </si>
  <si>
    <t>ООО "ЛАН"</t>
  </si>
  <si>
    <t>Успенская ул</t>
  </si>
  <si>
    <t>Успенская ул д. 14А</t>
  </si>
  <si>
    <t>ООО "Лекарь"</t>
  </si>
  <si>
    <t>Мира ул</t>
  </si>
  <si>
    <t>Мира ул д. 2А</t>
  </si>
  <si>
    <t>ООО "Лидер-Фарм"</t>
  </si>
  <si>
    <t>Панина ул д. 5 КОРП 7</t>
  </si>
  <si>
    <t>Фрунзе пр-кт д. 57</t>
  </si>
  <si>
    <t>Пушкина/Радищева ул</t>
  </si>
  <si>
    <t>Пушкина/Радищева ул д. 43/32</t>
  </si>
  <si>
    <t>Бори Новикова ул</t>
  </si>
  <si>
    <t>Бори Новикова ул д. 10</t>
  </si>
  <si>
    <t>ООО "Лори"</t>
  </si>
  <si>
    <t>Октября пр-кт д. 72</t>
  </si>
  <si>
    <t>Труфанова ул д. 24А</t>
  </si>
  <si>
    <t>Бабича ул</t>
  </si>
  <si>
    <t>Бабича ул д. 14</t>
  </si>
  <si>
    <t>Володарского ул д. 107</t>
  </si>
  <si>
    <t>ООО "МЕГА ФАРМ Ярославль"</t>
  </si>
  <si>
    <t>Карабиха д</t>
  </si>
  <si>
    <t>Кирова ул д. 20А</t>
  </si>
  <si>
    <t>Алмазная ул</t>
  </si>
  <si>
    <t>Алмазная ул д. 1 КОРП 3</t>
  </si>
  <si>
    <t>Ленинградский пр-кт д. 123</t>
  </si>
  <si>
    <t>Труфанова ул д. 3</t>
  </si>
  <si>
    <t>Республиканская ул д. 7</t>
  </si>
  <si>
    <t>Чкалова ул д. 72</t>
  </si>
  <si>
    <t>Ленина пр-кт д. 54</t>
  </si>
  <si>
    <t>Ленинградский пр-кт д. 49А</t>
  </si>
  <si>
    <t>Магистральная ул</t>
  </si>
  <si>
    <t>Магистральная ул д. 35</t>
  </si>
  <si>
    <t>Ленина пр-кт д. 36</t>
  </si>
  <si>
    <t>Жукова ул</t>
  </si>
  <si>
    <t>Жукова ул д. 33</t>
  </si>
  <si>
    <t>Ленина пр-кт д. 10</t>
  </si>
  <si>
    <t>Радищева ул д. 44</t>
  </si>
  <si>
    <t>Чкалова ул д. 62А</t>
  </si>
  <si>
    <t>Корабельная ул</t>
  </si>
  <si>
    <t>Корабельная ул д. 2</t>
  </si>
  <si>
    <t>Урицкого ул д. 50</t>
  </si>
  <si>
    <t>ООО "Медздрав"</t>
  </si>
  <si>
    <t>Мясникова ул</t>
  </si>
  <si>
    <t>Мясникова ул д. 59</t>
  </si>
  <si>
    <t>ООО "Медикон"</t>
  </si>
  <si>
    <t>Моторостроителей проезд</t>
  </si>
  <si>
    <t>Моторостроителей проезд д. 4</t>
  </si>
  <si>
    <t>Некрасова ул д. 60</t>
  </si>
  <si>
    <t>ООО "Мелодия здоровья"</t>
  </si>
  <si>
    <t>Дзержинского пр-кт</t>
  </si>
  <si>
    <t>Дзержинского пр-кт д. 29/71</t>
  </si>
  <si>
    <t>Свободы ул д. 91</t>
  </si>
  <si>
    <t>Дзержинского пр-кт д. 40А</t>
  </si>
  <si>
    <t>2-я Портовая ул д. 16</t>
  </si>
  <si>
    <t>Авиаторов пр-кт</t>
  </si>
  <si>
    <t>Авиаторов пр-кт д. 159</t>
  </si>
  <si>
    <t>Октября пр-кт д. 46</t>
  </si>
  <si>
    <t>Белинского ул</t>
  </si>
  <si>
    <t>Белинского ул д. 34</t>
  </si>
  <si>
    <t>Толбухина пр-кт д. 43</t>
  </si>
  <si>
    <t>Ленина пр-кт д. 51</t>
  </si>
  <si>
    <t>Чкалова ул д. 18</t>
  </si>
  <si>
    <t>Суздальское ш д. 34</t>
  </si>
  <si>
    <t>Раевского ул</t>
  </si>
  <si>
    <t>Раевского ул д. 27А</t>
  </si>
  <si>
    <t>Советская ул д. 20</t>
  </si>
  <si>
    <t>Ленина ул д. 17</t>
  </si>
  <si>
    <t>Мурманский проезд</t>
  </si>
  <si>
    <t>Мурманский проезд д. 3</t>
  </si>
  <si>
    <t>Демьяна Бедного ул</t>
  </si>
  <si>
    <t>Демьяна Бедного ул д. 65</t>
  </si>
  <si>
    <t>ООО "Мир Здоровья"</t>
  </si>
  <si>
    <t>Кирова/Герцена ул</t>
  </si>
  <si>
    <t>Кирова/Герцена ул д. 30/64</t>
  </si>
  <si>
    <t>50 лет ВЛКСМ ул д. 10</t>
  </si>
  <si>
    <t>1-я Выборгская ул</t>
  </si>
  <si>
    <t>1-я Выборгская ул д. 52</t>
  </si>
  <si>
    <t>Серова пр-кт д. 3</t>
  </si>
  <si>
    <t>ООО "МИЦАР-Н"</t>
  </si>
  <si>
    <t>Октябрьская ул д. 35</t>
  </si>
  <si>
    <t>Менделеева ул</t>
  </si>
  <si>
    <t>Менделеева ул д. 25</t>
  </si>
  <si>
    <t>ООО "Модус"</t>
  </si>
  <si>
    <t>Строителей ул д. 11</t>
  </si>
  <si>
    <t>ООО "МП "Гея"</t>
  </si>
  <si>
    <t>Плеханова ул д. 32</t>
  </si>
  <si>
    <t>ООО "МСЧ "Славич"</t>
  </si>
  <si>
    <t>Магистральная ул д. 24Б</t>
  </si>
  <si>
    <t>ООО "ОВК-ФАРМАМЕД"</t>
  </si>
  <si>
    <t>Моторостроителей ул д. 1</t>
  </si>
  <si>
    <t>Пирогова ул д. 33</t>
  </si>
  <si>
    <t>Дзержинского пр-кт д. 31А</t>
  </si>
  <si>
    <t>ООО "Омега"</t>
  </si>
  <si>
    <t>Ленинградский пр-кт д. 49</t>
  </si>
  <si>
    <t>ООО "ОСБ"</t>
  </si>
  <si>
    <t>Фрунзе пр-кт д. 29</t>
  </si>
  <si>
    <t>Бабушкина ул</t>
  </si>
  <si>
    <t>Бабушкина ул д. 29</t>
  </si>
  <si>
    <t>Советская ул д. 21</t>
  </si>
  <si>
    <t>Моторостроителей ул д. 57А</t>
  </si>
  <si>
    <t>Московская ул д. 27</t>
  </si>
  <si>
    <t>Авиаторов пр-кт д. 100</t>
  </si>
  <si>
    <t>Московский пр-кт д. 108</t>
  </si>
  <si>
    <t>Герцена/Кирова ул</t>
  </si>
  <si>
    <t>Герцена/Кирова ул д. 62/9</t>
  </si>
  <si>
    <t>8 Марта ул</t>
  </si>
  <si>
    <t>8 Марта ул д. 14</t>
  </si>
  <si>
    <t>Чкалова ул д. 70</t>
  </si>
  <si>
    <t>Ленинградский пр-кт д. 67</t>
  </si>
  <si>
    <t>Тутаевское ш д. 1</t>
  </si>
  <si>
    <t>Соборная пл</t>
  </si>
  <si>
    <t>Соборная пл д. 8</t>
  </si>
  <si>
    <t>Юбилейная ул</t>
  </si>
  <si>
    <t>Юбилейная ул д. 51</t>
  </si>
  <si>
    <t>Победы ул</t>
  </si>
  <si>
    <t>Победы ул д. 5Б</t>
  </si>
  <si>
    <t>Гагарина ул д. 14/13</t>
  </si>
  <si>
    <t>Рыбинское ш д. 3</t>
  </si>
  <si>
    <t>Захарова ул</t>
  </si>
  <si>
    <t>Захарова ул д. 38</t>
  </si>
  <si>
    <t>ООО "Парус"</t>
  </si>
  <si>
    <t>ООО "Первые аптеки"</t>
  </si>
  <si>
    <t>50 Лет Октября пр-кт д. 29</t>
  </si>
  <si>
    <t>Фурманова ул</t>
  </si>
  <si>
    <t>Фурманова ул д. 17</t>
  </si>
  <si>
    <t>Космонавтов наб</t>
  </si>
  <si>
    <t>Космонавтов наб д. 9А</t>
  </si>
  <si>
    <t>Колышкина ул</t>
  </si>
  <si>
    <t>Колышкина ул д. 7</t>
  </si>
  <si>
    <t>Победы б-р</t>
  </si>
  <si>
    <t>Победы б-р д. 34</t>
  </si>
  <si>
    <t>Революции пр-кт д. 42А</t>
  </si>
  <si>
    <t>Гагарина ул д. 16</t>
  </si>
  <si>
    <t>Расторгуева ул</t>
  </si>
  <si>
    <t>Расторгуева ул д. 14Б</t>
  </si>
  <si>
    <t>ООО "Полифарм"</t>
  </si>
  <si>
    <t>Колышкина ул д. 19</t>
  </si>
  <si>
    <t>Кирова ул д. 3</t>
  </si>
  <si>
    <t>50 Лет Октября пр-кт д. 12</t>
  </si>
  <si>
    <t>Ленинская ул</t>
  </si>
  <si>
    <t>Ленинская ул д. 33</t>
  </si>
  <si>
    <t>Ишня рп</t>
  </si>
  <si>
    <t>Чистова ул</t>
  </si>
  <si>
    <t>Чистова ул д. 3</t>
  </si>
  <si>
    <t>Юбилейная ул д. 32</t>
  </si>
  <si>
    <t>Крестовая ул д. 137</t>
  </si>
  <si>
    <t>Тепловой пер</t>
  </si>
  <si>
    <t>Тепловой пер д. 9</t>
  </si>
  <si>
    <t>Фрунзе пр-кт д. 2</t>
  </si>
  <si>
    <t>Ленинградский пр-кт д. 54А</t>
  </si>
  <si>
    <t>Ранняя ул д. 14</t>
  </si>
  <si>
    <t>Приборостроителей ул д. 3А</t>
  </si>
  <si>
    <t>Ушакова проезд</t>
  </si>
  <si>
    <t>Ушакова проезд д. 1</t>
  </si>
  <si>
    <t>Октябрьская ул д. 43А</t>
  </si>
  <si>
    <t>50-летия Победы пр-кт д. 35</t>
  </si>
  <si>
    <t>Ленина пр-кт д. 35/88</t>
  </si>
  <si>
    <t>Октября пр-кт д. 52</t>
  </si>
  <si>
    <t>Калинина ул</t>
  </si>
  <si>
    <t>Калинина ул д. 35</t>
  </si>
  <si>
    <t>Городской вал ул д. 5</t>
  </si>
  <si>
    <t>50-летия Победы пр-кт д. 13Б</t>
  </si>
  <si>
    <t>Черняховского ул</t>
  </si>
  <si>
    <t>Черняховского ул д. 23</t>
  </si>
  <si>
    <t>50 Лет Октября пр-кт д. 22</t>
  </si>
  <si>
    <t>Поречье-Рыбное рп</t>
  </si>
  <si>
    <t>Центральная ул д. 63</t>
  </si>
  <si>
    <t>Машиностроителей пр-кт д. 22</t>
  </si>
  <si>
    <t>Машиностроителей пр-кт д. 30/18</t>
  </si>
  <si>
    <t>Московский пр-кт д. 145</t>
  </si>
  <si>
    <t>Нефтяников ул д. 32</t>
  </si>
  <si>
    <t>Пролетарская ул д. 2/7</t>
  </si>
  <si>
    <t>Бебеля ул</t>
  </si>
  <si>
    <t>Бебеля ул д. 64</t>
  </si>
  <si>
    <t>Дубки п</t>
  </si>
  <si>
    <t>Ленина ул д. 13Б</t>
  </si>
  <si>
    <t>Советская ул д. 15</t>
  </si>
  <si>
    <t>Панина ул д. 12В</t>
  </si>
  <si>
    <t>Моторостроителей ул д. 24Б</t>
  </si>
  <si>
    <t>Носкова ул д. 23</t>
  </si>
  <si>
    <t>N1 мкр</t>
  </si>
  <si>
    <t>N1 мкр д. 1</t>
  </si>
  <si>
    <t>Красный Бор п д. 1</t>
  </si>
  <si>
    <t>Чкалова ул д. 15/23</t>
  </si>
  <si>
    <t>Фрунзе пр-кт д. 71А</t>
  </si>
  <si>
    <t>Дзержинского пр-кт д. 57</t>
  </si>
  <si>
    <t>Советская пл д. 6</t>
  </si>
  <si>
    <t>Титова ул</t>
  </si>
  <si>
    <t>Титова ул д. Б/Н</t>
  </si>
  <si>
    <t>Ленина ул д. 64</t>
  </si>
  <si>
    <t>Маяковского ул</t>
  </si>
  <si>
    <t>Маяковского ул д. 61 ЛИТЕР Г</t>
  </si>
  <si>
    <t>Бабича ул д. 28</t>
  </si>
  <si>
    <t>Школьный проезд д. 11</t>
  </si>
  <si>
    <t>Ломоносова ул</t>
  </si>
  <si>
    <t>Ломоносова ул д. 21</t>
  </si>
  <si>
    <t>Серго Орджоникидзе ул д. 35Б</t>
  </si>
  <si>
    <t>Герцена ул</t>
  </si>
  <si>
    <t>Герцена ул д. 87</t>
  </si>
  <si>
    <t>Ярославская ул д. 79</t>
  </si>
  <si>
    <t>Победы ул д. 41</t>
  </si>
  <si>
    <t>Советская ул д. 57</t>
  </si>
  <si>
    <t>Ленина пр-кт д. 46/32</t>
  </si>
  <si>
    <t>Ленинградский пр-кт д. 60</t>
  </si>
  <si>
    <t>Володарского ул д. 81</t>
  </si>
  <si>
    <t>Титова ул д. 10</t>
  </si>
  <si>
    <t>Спартаковская ул д. 35</t>
  </si>
  <si>
    <t>Чапаева ул д. 23А</t>
  </si>
  <si>
    <t>Доброхотова проезд</t>
  </si>
  <si>
    <t>Доброхотова проезд д. 5</t>
  </si>
  <si>
    <t>Клубная ул</t>
  </si>
  <si>
    <t>Клубная ул д. 54 КОРП 2</t>
  </si>
  <si>
    <t>Менделеева ул д. 21</t>
  </si>
  <si>
    <t>Подгорная ул</t>
  </si>
  <si>
    <t>Подгорная ул д. 28</t>
  </si>
  <si>
    <t>Угличская ул</t>
  </si>
  <si>
    <t>Угличская ул д. 6</t>
  </si>
  <si>
    <t>ООО "РПК"</t>
  </si>
  <si>
    <t>Декабристов ул д. 50</t>
  </si>
  <si>
    <t>N2 мкр</t>
  </si>
  <si>
    <t>N2 мкр д. 20</t>
  </si>
  <si>
    <t>Октябрьская ул д. 47</t>
  </si>
  <si>
    <t>ООО "Северный"</t>
  </si>
  <si>
    <t>Старостина ул д. 1А</t>
  </si>
  <si>
    <t>Северная ул д. 14А</t>
  </si>
  <si>
    <t>1-я Камышевского шоссе линия</t>
  </si>
  <si>
    <t>1-я Камышевского шоссе линия д. 16А</t>
  </si>
  <si>
    <t>Рыбинское ш д. 22Г</t>
  </si>
  <si>
    <t>Победы ул д. 17А</t>
  </si>
  <si>
    <t>Октябрьская ул д. 6</t>
  </si>
  <si>
    <t>Мирный мкр д. 13</t>
  </si>
  <si>
    <t>ООО "Сенат А"</t>
  </si>
  <si>
    <t>Красноармейская ул д. 16</t>
  </si>
  <si>
    <t>ООО "Соло"</t>
  </si>
  <si>
    <t>Свободы пл</t>
  </si>
  <si>
    <t>Свободы пл д. 3А</t>
  </si>
  <si>
    <t>Газовиков ул д. 10/1</t>
  </si>
  <si>
    <t>Привокзальная ул</t>
  </si>
  <si>
    <t>Привокзальная ул д. Б/Н</t>
  </si>
  <si>
    <t>Кооперативная ул д. 30</t>
  </si>
  <si>
    <t>Менжинского ул д. 61</t>
  </si>
  <si>
    <t>ООО "Социальная аптека"</t>
  </si>
  <si>
    <t>50 лет Октября ул</t>
  </si>
  <si>
    <t>50 лет Октября ул д. 4/3</t>
  </si>
  <si>
    <t>Советская ул д. 31</t>
  </si>
  <si>
    <t>Менжинского ул д. 44</t>
  </si>
  <si>
    <t>Папанина ул</t>
  </si>
  <si>
    <t>Папанина ул д. 12 КОРП 2</t>
  </si>
  <si>
    <t>Индустриальная ул д. 23</t>
  </si>
  <si>
    <t>Труфанова ул д. 36</t>
  </si>
  <si>
    <t>Калинина ул д. 23</t>
  </si>
  <si>
    <t>Октября пр-кт д. 33</t>
  </si>
  <si>
    <t>Волгоградская ул</t>
  </si>
  <si>
    <t>Волгоградская ул д. 39</t>
  </si>
  <si>
    <t>ООО "ТАЛЕО"</t>
  </si>
  <si>
    <t>Октября пр-кт д. 3</t>
  </si>
  <si>
    <t>Михайловский п</t>
  </si>
  <si>
    <t>Ленина ул д. 20</t>
  </si>
  <si>
    <t>ООО "Титан"</t>
  </si>
  <si>
    <t>Кардовского ул</t>
  </si>
  <si>
    <t>Кардовского ул д. 58</t>
  </si>
  <si>
    <t>ООО "ТРИКА"</t>
  </si>
  <si>
    <t>Московский пр-кт д. 115</t>
  </si>
  <si>
    <t>ООО "Фармамаркет"</t>
  </si>
  <si>
    <t>Плеханова ул д. 36</t>
  </si>
  <si>
    <t>ООО "Фарматун-6"</t>
  </si>
  <si>
    <t>Урицкого ул д. 52</t>
  </si>
  <si>
    <t>ООО "Фарматун-7"</t>
  </si>
  <si>
    <t>Московский пр-кт д. 147</t>
  </si>
  <si>
    <t>ООО "Фармацевтическая гильдия"</t>
  </si>
  <si>
    <t>Красноборская ул д. 29</t>
  </si>
  <si>
    <t>ООО "Фармация-2"</t>
  </si>
  <si>
    <t>Тутаевское ш д. 57</t>
  </si>
  <si>
    <t>Панина ул д. 7</t>
  </si>
  <si>
    <t>Чкалова ул д. 25</t>
  </si>
  <si>
    <t>Тутаевское ш д. 95</t>
  </si>
  <si>
    <t>Андропова ул</t>
  </si>
  <si>
    <t>Андропова ул д. 27/19</t>
  </si>
  <si>
    <t>Большая Федоровская ул</t>
  </si>
  <si>
    <t>Большая Федоровская ул д. 75</t>
  </si>
  <si>
    <t>Архангельский проезд</t>
  </si>
  <si>
    <t>Архангельский проезд д. 3</t>
  </si>
  <si>
    <t>ООО "ФарМед"</t>
  </si>
  <si>
    <t>Победы б-р д. 26/125</t>
  </si>
  <si>
    <t>Машиностроителей пр-кт д. 3</t>
  </si>
  <si>
    <t>Чкалова ул д. 19</t>
  </si>
  <si>
    <t>Машиностроителей пр-кт д. 11 КОРП 2</t>
  </si>
  <si>
    <t>Пирогова ул д. 41А</t>
  </si>
  <si>
    <t>Радищева ул д. 73</t>
  </si>
  <si>
    <t>ООО "ФЕНИКС"</t>
  </si>
  <si>
    <t>Авиаторов пр-кт д. 88</t>
  </si>
  <si>
    <t>ООО "Фирма "Квант-ВФ"</t>
  </si>
  <si>
    <t>Карла Маркса ул д. 19Б</t>
  </si>
  <si>
    <t>Советская пл д. 9</t>
  </si>
  <si>
    <t>Торговый пер</t>
  </si>
  <si>
    <t>Торговый пер д. 3/2</t>
  </si>
  <si>
    <t>ООО "Флора-Фарм"</t>
  </si>
  <si>
    <t>Красноперевальский пер</t>
  </si>
  <si>
    <t>Красноперевальский пер д. 2/1</t>
  </si>
  <si>
    <t>Бабича ул д. 11 КОРП 4</t>
  </si>
  <si>
    <t>ООО "Формед-Ярославль"</t>
  </si>
  <si>
    <t>Собинова ул</t>
  </si>
  <si>
    <t>Собинова ул д. 41</t>
  </si>
  <si>
    <t>Базовая ул</t>
  </si>
  <si>
    <t>Базовая ул д. 2</t>
  </si>
  <si>
    <t>ООО "ХитонМед"</t>
  </si>
  <si>
    <t>Республиканская ул д. 35</t>
  </si>
  <si>
    <t>Октябрьская ул д. 5/13А</t>
  </si>
  <si>
    <t>Мясникова ул д. 38</t>
  </si>
  <si>
    <t>Транспортная ул</t>
  </si>
  <si>
    <t>Транспортная ул д. 9</t>
  </si>
  <si>
    <t>Юбилейная ул д. 9</t>
  </si>
  <si>
    <t>ООО "ЭРКАФАРМ Поволжье"</t>
  </si>
  <si>
    <t>Кирова ул д. 32</t>
  </si>
  <si>
    <t>Моторостроителей ул д. 54А</t>
  </si>
  <si>
    <t>ООО "Юкон-2"</t>
  </si>
  <si>
    <t>Ленинградский пр-кт д. 117</t>
  </si>
  <si>
    <t>Чкалова ул д. 57</t>
  </si>
  <si>
    <t>Ленина пр-кт д. 11/74</t>
  </si>
  <si>
    <t>Спартаковская ул д. 23</t>
  </si>
  <si>
    <t>Машиностроителей пр-кт д. 10/5</t>
  </si>
  <si>
    <t>Строителей ул д. 3 КОРП 5</t>
  </si>
  <si>
    <t>Калинина ул д. 31</t>
  </si>
  <si>
    <t>8 Марта ул д. 10</t>
  </si>
  <si>
    <t>Московский пр-кт д. 125</t>
  </si>
  <si>
    <t>ООО "Яр Альфа Трейд"</t>
  </si>
  <si>
    <t>Ленина пр-кт д. 13/67</t>
  </si>
  <si>
    <t>N1 мкр д. 9</t>
  </si>
  <si>
    <t>Закгейма ул</t>
  </si>
  <si>
    <t>Закгейма ул д. 32/15</t>
  </si>
  <si>
    <t>Наумова ул</t>
  </si>
  <si>
    <t>Наумова ул д. 63</t>
  </si>
  <si>
    <t>Маршала Алексеева ул</t>
  </si>
  <si>
    <t>Маршала Алексеева ул д. 4</t>
  </si>
  <si>
    <t>Куропаткова ул</t>
  </si>
  <si>
    <t>Куропаткова ул д. 68</t>
  </si>
  <si>
    <t>Советская ул д. 39</t>
  </si>
  <si>
    <t>Авиаторов пр-кт д. 74</t>
  </si>
  <si>
    <t>Ленина пр-кт д. 57</t>
  </si>
  <si>
    <t>Фрунзе пр-кт д. 41</t>
  </si>
  <si>
    <t>ООО "Яринмед"</t>
  </si>
  <si>
    <t>Победы ул д. 14</t>
  </si>
  <si>
    <t>ООО «Аскор»</t>
  </si>
  <si>
    <t>Ярославская ул д. 150 КОРП 2</t>
  </si>
  <si>
    <t>Батова ул</t>
  </si>
  <si>
    <t>Батова ул д. 30/1</t>
  </si>
  <si>
    <t>ООО «Здравушка»</t>
  </si>
  <si>
    <t>Спартаковская ул д. 3</t>
  </si>
  <si>
    <t>Жукова ул д. 28</t>
  </si>
  <si>
    <t>ООО «МЕДИН»</t>
  </si>
  <si>
    <t>Мурманский проезд д. 1А</t>
  </si>
  <si>
    <t>ООО «МОНОЛОГ»</t>
  </si>
  <si>
    <t>6-я Железнодорожная ул</t>
  </si>
  <si>
    <t>6-я Железнодорожная ул д. 2</t>
  </si>
  <si>
    <t>ООО «ФАРМ-ТВ»</t>
  </si>
  <si>
    <t>Космонавтов ул д. 11</t>
  </si>
  <si>
    <t>Салтыкова-Щедрина ул</t>
  </si>
  <si>
    <t>Салтыкова-Щедрина ул д. 44/18</t>
  </si>
  <si>
    <t>Ленина пр-кт д. 46</t>
  </si>
  <si>
    <t>Гагарина ул д. 43</t>
  </si>
  <si>
    <t>Доронина ул</t>
  </si>
  <si>
    <t>Доронина ул д. 2</t>
  </si>
  <si>
    <t>ООО Фармацевтическое предприятие "Альтаир"</t>
  </si>
  <si>
    <t>Чкаловский мкр</t>
  </si>
  <si>
    <t>Чкаловский мкр д. 45</t>
  </si>
  <si>
    <t>Кооперативная ул д. 62</t>
  </si>
  <si>
    <t>Строителей ул д. 30А</t>
  </si>
  <si>
    <t>Свободы ул д. 42А</t>
  </si>
  <si>
    <t>Ростовская ул</t>
  </si>
  <si>
    <t>Ростовская ул д. 4А</t>
  </si>
  <si>
    <t>ООО фирма "Аптекарь"</t>
  </si>
  <si>
    <t>Большая Октябрьская ул</t>
  </si>
  <si>
    <t>Большая Октябрьская ул д. 80</t>
  </si>
  <si>
    <t>Ленинградский пр-кт д. 72А</t>
  </si>
  <si>
    <t>Туношна с</t>
  </si>
  <si>
    <t>Костромская ул</t>
  </si>
  <si>
    <t>Костромская ул д. Н/Д</t>
  </si>
  <si>
    <t>Тутаевское ш д. 81</t>
  </si>
  <si>
    <t>Моторостроителей проезд д. 14/84</t>
  </si>
  <si>
    <t>Мокеевское д</t>
  </si>
  <si>
    <t>Светлая ул д. 36</t>
  </si>
  <si>
    <t>Клубная ул д. 6</t>
  </si>
  <si>
    <t>Большая Октябрьская ул д. 126</t>
  </si>
  <si>
    <t>Ленинградский пр-кт д. 50А</t>
  </si>
  <si>
    <t>Чкалова ул д. 35</t>
  </si>
  <si>
    <t>ООО"ВинФарма"</t>
  </si>
  <si>
    <t>Мышкинский проезд</t>
  </si>
  <si>
    <t>Мышкинский проезд д. 15Б</t>
  </si>
  <si>
    <t>ПО "Борок"</t>
  </si>
  <si>
    <t>Борок п</t>
  </si>
  <si>
    <t>Борок п д. 2</t>
  </si>
  <si>
    <t>Ригла 2507 г.Ярославльпр.Ленинград/Урицк</t>
  </si>
  <si>
    <t>Ленинградский пр-кт д.</t>
  </si>
  <si>
    <t>Мордовия Респ</t>
  </si>
  <si>
    <t>Нижегородская обл</t>
  </si>
  <si>
    <t>Пензенская обл</t>
  </si>
  <si>
    <t>Самарская обл</t>
  </si>
  <si>
    <t>Саратовская обл</t>
  </si>
  <si>
    <t>Татарстан Респ</t>
  </si>
  <si>
    <t>Удмуртская Респ</t>
  </si>
  <si>
    <t>Ульяновская обл</t>
  </si>
  <si>
    <t>Чувашская Республика - Чувашия</t>
  </si>
  <si>
    <t>Архангельская обл</t>
  </si>
  <si>
    <t>Вологодская обл</t>
  </si>
  <si>
    <t>Калининградская обл</t>
  </si>
  <si>
    <t>Коми Респ</t>
  </si>
  <si>
    <t>Ленинградская обл</t>
  </si>
  <si>
    <t>Новгородская обл</t>
  </si>
  <si>
    <t>Псковская обл</t>
  </si>
  <si>
    <t>Санкт-Петербург г</t>
  </si>
  <si>
    <t>2018</t>
  </si>
  <si>
    <t>Итог MAT руб</t>
  </si>
  <si>
    <t>MAT руб</t>
  </si>
  <si>
    <t>GDP Group АС</t>
  </si>
  <si>
    <t>Unallocated</t>
  </si>
  <si>
    <t>Алоэ АС</t>
  </si>
  <si>
    <t>Антей АС</t>
  </si>
  <si>
    <t>Апрель АС</t>
  </si>
  <si>
    <t>Аптека от Склада АС</t>
  </si>
  <si>
    <t>Белая Аптека АС</t>
  </si>
  <si>
    <t>ВекФарм АС</t>
  </si>
  <si>
    <t>Виста АС</t>
  </si>
  <si>
    <t>Вита АС</t>
  </si>
  <si>
    <t>Вита-мин АС</t>
  </si>
  <si>
    <t>Витафарм АС</t>
  </si>
  <si>
    <t>Власта АС</t>
  </si>
  <si>
    <t>Волгофарм АС</t>
  </si>
  <si>
    <t>Гармония Здоровья АС</t>
  </si>
  <si>
    <t>Губернские Аптеки АС</t>
  </si>
  <si>
    <t>Губернский Лекарь АС</t>
  </si>
  <si>
    <t>Дешевая Аптека АС</t>
  </si>
  <si>
    <t>Диалог АС</t>
  </si>
  <si>
    <t>Для Бережливых АС</t>
  </si>
  <si>
    <t>еАптека АС</t>
  </si>
  <si>
    <t>Живика АС</t>
  </si>
  <si>
    <t>Здоровье (Кемерово) АС</t>
  </si>
  <si>
    <t>Здоровье (Усть-Лабинск) АС</t>
  </si>
  <si>
    <t>Калина Фарм</t>
  </si>
  <si>
    <t>Лаки Фарма АС</t>
  </si>
  <si>
    <t>ЛипецкФармация АС</t>
  </si>
  <si>
    <t>Листик АС</t>
  </si>
  <si>
    <t>Мега-Фарм АС</t>
  </si>
  <si>
    <t>Мед-сервис АС</t>
  </si>
  <si>
    <t>Мелодия здоровья АС</t>
  </si>
  <si>
    <t>Мир Лекарств АС</t>
  </si>
  <si>
    <t>Монастырёв АС</t>
  </si>
  <si>
    <t>Моя Аптека АС</t>
  </si>
  <si>
    <t>МФО</t>
  </si>
  <si>
    <t>Надежда-фарм АС</t>
  </si>
  <si>
    <t>Невис АС</t>
  </si>
  <si>
    <t>Нео-Фарм Столички АС</t>
  </si>
  <si>
    <t>Ника АС</t>
  </si>
  <si>
    <t>О Вита АС</t>
  </si>
  <si>
    <t>Петербургские аптеки АС</t>
  </si>
  <si>
    <t>Планета здоровья АС</t>
  </si>
  <si>
    <t>Ригла АС</t>
  </si>
  <si>
    <t>Родник Здоровья АС</t>
  </si>
  <si>
    <t>Семейная Благовещенск АС</t>
  </si>
  <si>
    <t>Сердце России АС</t>
  </si>
  <si>
    <t>Солнышко АС</t>
  </si>
  <si>
    <t>Социальная аптека АС</t>
  </si>
  <si>
    <t>Столичные Аптеки АС</t>
  </si>
  <si>
    <t>Тандер АС</t>
  </si>
  <si>
    <t>Твой Доктор АС</t>
  </si>
  <si>
    <t>ТРИКА АС</t>
  </si>
  <si>
    <t>Фармаимпекс АС</t>
  </si>
  <si>
    <t>Фармгарант АС</t>
  </si>
  <si>
    <t>Фармленд АС</t>
  </si>
  <si>
    <t>ФармЛига АС</t>
  </si>
  <si>
    <t>Фиалка АС</t>
  </si>
  <si>
    <t>Хабаровская Фармация АС</t>
  </si>
  <si>
    <t>Эдельвейс АС</t>
  </si>
  <si>
    <t>Эркафарм АС</t>
  </si>
  <si>
    <t>Юг-Фарм АС</t>
  </si>
  <si>
    <t>Здоровый город АС</t>
  </si>
  <si>
    <t>План сети руб</t>
  </si>
  <si>
    <t>Итог План сети руб</t>
  </si>
  <si>
    <t>Итог % плана сети руб</t>
  </si>
  <si>
    <t>% плана сети руб</t>
  </si>
  <si>
    <t>Ардатовский р-н</t>
  </si>
  <si>
    <t>Атюрьевский р-н</t>
  </si>
  <si>
    <t>Атяшевский р-н</t>
  </si>
  <si>
    <t>Большеберезниковский р-н</t>
  </si>
  <si>
    <t>Большеигнатовский р-н</t>
  </si>
  <si>
    <t>Дубенский р-н</t>
  </si>
  <si>
    <t>Ельниковский р-н</t>
  </si>
  <si>
    <t>Зубово-Полянский р-н</t>
  </si>
  <si>
    <t>Инсарский р-н</t>
  </si>
  <si>
    <t>Ичалковский р-н</t>
  </si>
  <si>
    <t>Кадошкинский р-н</t>
  </si>
  <si>
    <t>Ковылкино г</t>
  </si>
  <si>
    <t>Ковылкинский р-н</t>
  </si>
  <si>
    <t>Кочкуровский р-н</t>
  </si>
  <si>
    <t>Краснослободский р-н</t>
  </si>
  <si>
    <t>Лямбирский р-н</t>
  </si>
  <si>
    <t>Ромодановский р-н</t>
  </si>
  <si>
    <t>Рузаевка г</t>
  </si>
  <si>
    <t>Рузаевский р-н</t>
  </si>
  <si>
    <t>Саранск г</t>
  </si>
  <si>
    <t>Старошайговский р-н</t>
  </si>
  <si>
    <t>Темниковский р-н</t>
  </si>
  <si>
    <t>Теньгушевский р-н</t>
  </si>
  <si>
    <t>Торбеевский р-н</t>
  </si>
  <si>
    <t>Чамзинский р-н</t>
  </si>
  <si>
    <t/>
  </si>
  <si>
    <t>10-я Советская ул</t>
  </si>
  <si>
    <t>11-я В.О. линия</t>
  </si>
  <si>
    <t>13-я В.О. линия</t>
  </si>
  <si>
    <t>16-я В.О. линия</t>
  </si>
  <si>
    <t>1-й Верхний пер</t>
  </si>
  <si>
    <t>1-й Рабфаковский пер</t>
  </si>
  <si>
    <t>1-я В.О. линия</t>
  </si>
  <si>
    <t>1-я Красноармейская ул</t>
  </si>
  <si>
    <t>1-я Утиная ул</t>
  </si>
  <si>
    <t>20-я В.О. линия</t>
  </si>
  <si>
    <t>2-й Муринский пр-кт</t>
  </si>
  <si>
    <t>2-й Рабфаковский пер</t>
  </si>
  <si>
    <t>2-я В.О. линия</t>
  </si>
  <si>
    <t>2-я Комсомольская ул</t>
  </si>
  <si>
    <t>2-я Красноармейская ул</t>
  </si>
  <si>
    <t>5-й Предпортовый проезд</t>
  </si>
  <si>
    <t>5-я В.О. линия</t>
  </si>
  <si>
    <t>7-я В.О. линия</t>
  </si>
  <si>
    <t>7-я Красноармейская ул</t>
  </si>
  <si>
    <t>8-я В.О. линия</t>
  </si>
  <si>
    <t>8-я Советская ул</t>
  </si>
  <si>
    <t>9-я В.О. линия</t>
  </si>
  <si>
    <t>9-я Советская ул</t>
  </si>
  <si>
    <t>Авангардная ул</t>
  </si>
  <si>
    <t>Авиаконструкторов пр-кт</t>
  </si>
  <si>
    <t>Автовская ул</t>
  </si>
  <si>
    <t>Адмирала Коновалова ул</t>
  </si>
  <si>
    <t>Адмирала Трибуца ул</t>
  </si>
  <si>
    <t>Адмирала Черокова ул</t>
  </si>
  <si>
    <t>Академика Байкова ул</t>
  </si>
  <si>
    <t>Академика Лебедева ул</t>
  </si>
  <si>
    <t>Академика Павлова ул</t>
  </si>
  <si>
    <t>Александра Матросова ул</t>
  </si>
  <si>
    <t>Александра Невского пл</t>
  </si>
  <si>
    <t>Александра Невского ул</t>
  </si>
  <si>
    <t>Александровской Фермы пр-кт</t>
  </si>
  <si>
    <t>Алтайская ул</t>
  </si>
  <si>
    <t>Альпийский пер</t>
  </si>
  <si>
    <t>Английский пр-кт</t>
  </si>
  <si>
    <t>Антонова-Овсеенко ул</t>
  </si>
  <si>
    <t>Апрельская ул</t>
  </si>
  <si>
    <t>Асафьева ул</t>
  </si>
  <si>
    <t>Афонская ул</t>
  </si>
  <si>
    <t>Бадаева ул</t>
  </si>
  <si>
    <t>Байконурская ул</t>
  </si>
  <si>
    <t>Балканская пл</t>
  </si>
  <si>
    <t>Балканская ул</t>
  </si>
  <si>
    <t>Бассейная ул</t>
  </si>
  <si>
    <t>Беговая ул</t>
  </si>
  <si>
    <t>Белы Куна ул</t>
  </si>
  <si>
    <t>Белышева ул</t>
  </si>
  <si>
    <t>Береговая (Озерки) ул</t>
  </si>
  <si>
    <t>Беринга ул</t>
  </si>
  <si>
    <t>Бестужевская ул</t>
  </si>
  <si>
    <t>Благодатная ул</t>
  </si>
  <si>
    <t>Блохина ул</t>
  </si>
  <si>
    <t>Богатырский пр-кт</t>
  </si>
  <si>
    <t>Большая Зеленина ул</t>
  </si>
  <si>
    <t>Большая Конюшенная ул</t>
  </si>
  <si>
    <t>Большая Монетная ул</t>
  </si>
  <si>
    <t>Большая Морская ул</t>
  </si>
  <si>
    <t>Большая Московская ул</t>
  </si>
  <si>
    <t>Большая Подьяческая ул</t>
  </si>
  <si>
    <t>Большая Пороховская ул</t>
  </si>
  <si>
    <t>Большая Пушкарская ул</t>
  </si>
  <si>
    <t>Большая Разночинная ул</t>
  </si>
  <si>
    <t>Большевиков пр-кт</t>
  </si>
  <si>
    <t>Большеохтинский пр-кт</t>
  </si>
  <si>
    <t>Большой В.О. пр-кт</t>
  </si>
  <si>
    <t>Большой П.С. пр-кт</t>
  </si>
  <si>
    <t>Большой Сампсониевский пр-кт</t>
  </si>
  <si>
    <t>Большой Смоленский пр-кт</t>
  </si>
  <si>
    <t>Бонч-Бруевича ул</t>
  </si>
  <si>
    <t>Боровая ул</t>
  </si>
  <si>
    <t>Боткинская ул</t>
  </si>
  <si>
    <t>Брантовская дор</t>
  </si>
  <si>
    <t>Брянцева ул</t>
  </si>
  <si>
    <t>Будапештская ул</t>
  </si>
  <si>
    <t>Бурцева ул</t>
  </si>
  <si>
    <t>Бутлерова ул</t>
  </si>
  <si>
    <t>Бухарестская ул</t>
  </si>
  <si>
    <t>Вавиловых ул</t>
  </si>
  <si>
    <t>Варшавская ул</t>
  </si>
  <si>
    <t>Васенко ул</t>
  </si>
  <si>
    <t>Васи Алексеева ул</t>
  </si>
  <si>
    <t>Вербная ул</t>
  </si>
  <si>
    <t>Ветеранов пр-кт</t>
  </si>
  <si>
    <t>Взлётная ул</t>
  </si>
  <si>
    <t>Витебский пр-кт</t>
  </si>
  <si>
    <t>Владимирский пр-кт</t>
  </si>
  <si>
    <t>Вознесенский пр-кт</t>
  </si>
  <si>
    <t>Волковский пр-кт</t>
  </si>
  <si>
    <t>Воскова ул</t>
  </si>
  <si>
    <t>Восстания ул</t>
  </si>
  <si>
    <t>Выборгское ш</t>
  </si>
  <si>
    <t>Вязовая ул</t>
  </si>
  <si>
    <t>Гаванская ул</t>
  </si>
  <si>
    <t>Гаккелевская ул</t>
  </si>
  <si>
    <t>Галерная ул</t>
  </si>
  <si>
    <t>Гапсальская ул</t>
  </si>
  <si>
    <t>Гданьская ул</t>
  </si>
  <si>
    <t>Генерала Симоняка ул</t>
  </si>
  <si>
    <t>Герасимовская ул</t>
  </si>
  <si>
    <t>Героев пр-кт</t>
  </si>
  <si>
    <t>Гжатская ул</t>
  </si>
  <si>
    <t>Глинки ул</t>
  </si>
  <si>
    <t>Гончарная ул</t>
  </si>
  <si>
    <t>Гороховая ул</t>
  </si>
  <si>
    <t>Гражданский пр-кт</t>
  </si>
  <si>
    <t>Гривцова пер</t>
  </si>
  <si>
    <t>Дальневосточный пр-кт</t>
  </si>
  <si>
    <t>Даниила Хармса ул</t>
  </si>
  <si>
    <t>Дачный пр-кт</t>
  </si>
  <si>
    <t>Двинская ул</t>
  </si>
  <si>
    <t>Детская ул</t>
  </si>
  <si>
    <t>Дибуновская ул</t>
  </si>
  <si>
    <t>Димитрова ул</t>
  </si>
  <si>
    <t>Динамо пр-кт</t>
  </si>
  <si>
    <t>Дмитровский пер</t>
  </si>
  <si>
    <t>Добролюбова пр-кт</t>
  </si>
  <si>
    <t>Долгоозёрная ул</t>
  </si>
  <si>
    <t>Домостроительная ул</t>
  </si>
  <si>
    <t>Дудко ул</t>
  </si>
  <si>
    <t>Думская ул</t>
  </si>
  <si>
    <t>Дунайский пр-кт</t>
  </si>
  <si>
    <t>Дыбенко ул</t>
  </si>
  <si>
    <t>Егорова ул</t>
  </si>
  <si>
    <t>Екатерининский пр-кт</t>
  </si>
  <si>
    <t>Елизарова пр-кт</t>
  </si>
  <si>
    <t>Енотаевская ул</t>
  </si>
  <si>
    <t>Есенина ул</t>
  </si>
  <si>
    <t>Ефимова ул</t>
  </si>
  <si>
    <t>Железноводская ул</t>
  </si>
  <si>
    <t>Жени Егоровой ул</t>
  </si>
  <si>
    <t>Жуковского ул</t>
  </si>
  <si>
    <t>Загородный пр-кт</t>
  </si>
  <si>
    <t>Загребский б-р</t>
  </si>
  <si>
    <t>Замшина ул</t>
  </si>
  <si>
    <t>Заневский пр-кт</t>
  </si>
  <si>
    <t>Заречная (Горелово) ул</t>
  </si>
  <si>
    <t>Заставская ул</t>
  </si>
  <si>
    <t>Захарьевская ул</t>
  </si>
  <si>
    <t>Звёздная ул</t>
  </si>
  <si>
    <t>Звенигородская ул</t>
  </si>
  <si>
    <t>Зверинская ул</t>
  </si>
  <si>
    <t>Зеленогорск г</t>
  </si>
  <si>
    <t>Зины Портновой ул</t>
  </si>
  <si>
    <t>Ивана Фомина ул</t>
  </si>
  <si>
    <t>Ивановская ул</t>
  </si>
  <si>
    <t>Измайловский пр-кт</t>
  </si>
  <si>
    <t>Ильюшина ул</t>
  </si>
  <si>
    <t>Индустриальный пр-кт</t>
  </si>
  <si>
    <t>Ириновский пр-кт</t>
  </si>
  <si>
    <t>Искровский пр-кт</t>
  </si>
  <si>
    <t>Испытателей пр-кт</t>
  </si>
  <si>
    <t>Кавалергардская ул</t>
  </si>
  <si>
    <t>Кадетская В.О. линия</t>
  </si>
  <si>
    <t>Казанская пл</t>
  </si>
  <si>
    <t>Казанская ул</t>
  </si>
  <si>
    <t>Казначейская ул</t>
  </si>
  <si>
    <t>Каменноостровский пр-кт</t>
  </si>
  <si>
    <t>Камышовая ул</t>
  </si>
  <si>
    <t>Канала Грибоедова наб</t>
  </si>
  <si>
    <t>Кантемировская ул</t>
  </si>
  <si>
    <t>Караваевская ул</t>
  </si>
  <si>
    <t>Караванная ул</t>
  </si>
  <si>
    <t>Карбышева ул</t>
  </si>
  <si>
    <t>Карпинского ул</t>
  </si>
  <si>
    <t>Катерников ул</t>
  </si>
  <si>
    <t>Кемская ул</t>
  </si>
  <si>
    <t>Киевская ул</t>
  </si>
  <si>
    <t>КИМа пр-кт</t>
  </si>
  <si>
    <t>Киришская ул</t>
  </si>
  <si>
    <t>Кирочная ул</t>
  </si>
  <si>
    <t>Клочков пер</t>
  </si>
  <si>
    <t>Ковалёвская ул</t>
  </si>
  <si>
    <t>Коли Томчака ул</t>
  </si>
  <si>
    <t>Коллонтай ул</t>
  </si>
  <si>
    <t>Колокольная ул</t>
  </si>
  <si>
    <t>Коломенская ул</t>
  </si>
  <si>
    <t>Коломяжский пр-кт</t>
  </si>
  <si>
    <t>Колпино г</t>
  </si>
  <si>
    <t>Комендантская пл</t>
  </si>
  <si>
    <t>Комендантский аэродром кв-л</t>
  </si>
  <si>
    <t>Комендантский пр-кт</t>
  </si>
  <si>
    <t>Комиссара Смирнова ул</t>
  </si>
  <si>
    <t>Коммуны ул</t>
  </si>
  <si>
    <t>Композиторов ул</t>
  </si>
  <si>
    <t>Комсомола ул</t>
  </si>
  <si>
    <t>Кондратьевский пр-кт</t>
  </si>
  <si>
    <t>Конституции пл</t>
  </si>
  <si>
    <t>Кораблестроителей ул</t>
  </si>
  <si>
    <t>Корнея Чуковского ул</t>
  </si>
  <si>
    <t>Королёва пр-кт</t>
  </si>
  <si>
    <t>Корпусная ул</t>
  </si>
  <si>
    <t>Космонавтов пр-кт</t>
  </si>
  <si>
    <t>Костромской пр-кт</t>
  </si>
  <si>
    <t>Костюшко ул</t>
  </si>
  <si>
    <t>Косыгина пр-кт</t>
  </si>
  <si>
    <t>Котина ул</t>
  </si>
  <si>
    <t>Красного Текстильщика ул</t>
  </si>
  <si>
    <t>Красное Село г</t>
  </si>
  <si>
    <t>Краснопутиловская ул</t>
  </si>
  <si>
    <t>Красносельское (Горелово) ш</t>
  </si>
  <si>
    <t>Красных Курсантов (Сергиево) ул</t>
  </si>
  <si>
    <t>Кременчугская ул</t>
  </si>
  <si>
    <t>Крестовский пр-кт</t>
  </si>
  <si>
    <t>Кржижановского ул</t>
  </si>
  <si>
    <t>Кронверкский пр-кт</t>
  </si>
  <si>
    <t>Кронштадт г</t>
  </si>
  <si>
    <t>Кронштадтская ул</t>
  </si>
  <si>
    <t>Крыленко ул</t>
  </si>
  <si>
    <t>Кузнецова пр-кт</t>
  </si>
  <si>
    <t>Кузнецовская ул</t>
  </si>
  <si>
    <t>Кузнечный пер</t>
  </si>
  <si>
    <t>Культуры пр-кт</t>
  </si>
  <si>
    <t>Купчинская ул</t>
  </si>
  <si>
    <t>Курская ул</t>
  </si>
  <si>
    <t>Кустодиева ул</t>
  </si>
  <si>
    <t>Кушелевская дор</t>
  </si>
  <si>
    <t>Лабораторный пр-кт</t>
  </si>
  <si>
    <t>Лазаретный пер</t>
  </si>
  <si>
    <t>Ланское ш</t>
  </si>
  <si>
    <t>Латышских Стрелков ул</t>
  </si>
  <si>
    <t>Лахтинский пр-кт</t>
  </si>
  <si>
    <t>Левашово п</t>
  </si>
  <si>
    <t>Левашовский пр-кт</t>
  </si>
  <si>
    <t>Лёни Голикова ул</t>
  </si>
  <si>
    <t>Ленина пл</t>
  </si>
  <si>
    <t>Ленинский пр-кт</t>
  </si>
  <si>
    <t>Ленская ул</t>
  </si>
  <si>
    <t>Ленсовета ул</t>
  </si>
  <si>
    <t>Лермонтовский пр-кт</t>
  </si>
  <si>
    <t>Лесной пр-кт</t>
  </si>
  <si>
    <t>Лётчика Пилютова ул</t>
  </si>
  <si>
    <t>Лиговский пр-кт</t>
  </si>
  <si>
    <t>Липовая аллея</t>
  </si>
  <si>
    <t>Лисий Нос п</t>
  </si>
  <si>
    <t>Лиственная ул</t>
  </si>
  <si>
    <t>Литейный пр-кт</t>
  </si>
  <si>
    <t>Ломоносов г</t>
  </si>
  <si>
    <t>Луначарского пр-кт</t>
  </si>
  <si>
    <t>Лыжный пер</t>
  </si>
  <si>
    <t>Льва Толстого ул</t>
  </si>
  <si>
    <t>Малая Балканская ул</t>
  </si>
  <si>
    <t>Малая Бухарестская ул</t>
  </si>
  <si>
    <t>Малая Конюшенная ул</t>
  </si>
  <si>
    <t>Малая Монетная ул</t>
  </si>
  <si>
    <t>Малая Посадская ул</t>
  </si>
  <si>
    <t>Малая Садовая ул</t>
  </si>
  <si>
    <t>Малый В.О. пр-кт</t>
  </si>
  <si>
    <t>Малый П.С. пр-кт</t>
  </si>
  <si>
    <t>Малый Сампсониевский пр-кт</t>
  </si>
  <si>
    <t>Марата ул</t>
  </si>
  <si>
    <t>Мартынова наб</t>
  </si>
  <si>
    <t>Маршала Блюхера пр-кт</t>
  </si>
  <si>
    <t>Маршала Говорова ул</t>
  </si>
  <si>
    <t>Маршала Жукова пр-кт</t>
  </si>
  <si>
    <t>Маршала Захарова ул</t>
  </si>
  <si>
    <t>Маршала Казакова ул</t>
  </si>
  <si>
    <t>Маршала Новикова ул</t>
  </si>
  <si>
    <t>Маршала Тухачевского ул</t>
  </si>
  <si>
    <t>Матроса Железняка ул</t>
  </si>
  <si>
    <t>Матюшенко пер</t>
  </si>
  <si>
    <t>Мебельная ул</t>
  </si>
  <si>
    <t>Медиков пр-кт</t>
  </si>
  <si>
    <t>Межевой канал ул</t>
  </si>
  <si>
    <t>Менделеевская линия</t>
  </si>
  <si>
    <t>Металлистов пр-кт</t>
  </si>
  <si>
    <t>Металлострой п</t>
  </si>
  <si>
    <t>Мечникова пр-кт</t>
  </si>
  <si>
    <t>Минеральная ул</t>
  </si>
  <si>
    <t>Мичуринская ул</t>
  </si>
  <si>
    <t>Моисеенко ул</t>
  </si>
  <si>
    <t>Молодежное п</t>
  </si>
  <si>
    <t>Морская наб</t>
  </si>
  <si>
    <t>Морской пр-кт</t>
  </si>
  <si>
    <t>Московское ш</t>
  </si>
  <si>
    <t>Моховая ул</t>
  </si>
  <si>
    <t>Муринская дор</t>
  </si>
  <si>
    <t>Наличная ул</t>
  </si>
  <si>
    <t>Народная ул</t>
  </si>
  <si>
    <t>Народного Ополчения пр-кт</t>
  </si>
  <si>
    <t>Наставников пр-кт</t>
  </si>
  <si>
    <t>Науки пр-кт</t>
  </si>
  <si>
    <t>Нахимова ул</t>
  </si>
  <si>
    <t>Невский пр-кт</t>
  </si>
  <si>
    <t>Непокорённых пр-кт</t>
  </si>
  <si>
    <t>Новаторов б-р</t>
  </si>
  <si>
    <t>Новгородская ул</t>
  </si>
  <si>
    <t>Новоизмайловский пр-кт</t>
  </si>
  <si>
    <t>Новоколомяжский пр-кт</t>
  </si>
  <si>
    <t>Новолитовская ул</t>
  </si>
  <si>
    <t>Новочеркасский пр-кт</t>
  </si>
  <si>
    <t>Обводного канала наб</t>
  </si>
  <si>
    <t>Обуховской Обороны пр-кт</t>
  </si>
  <si>
    <t>Объездное ш</t>
  </si>
  <si>
    <t>Одоевского ул</t>
  </si>
  <si>
    <t>Октябрьская наб</t>
  </si>
  <si>
    <t>Олеко Дундича ул</t>
  </si>
  <si>
    <t>Оптиков ул</t>
  </si>
  <si>
    <t>Орджоникидзе ул</t>
  </si>
  <si>
    <t>Осипенко ул</t>
  </si>
  <si>
    <t>Павловск г</t>
  </si>
  <si>
    <t>Парадная ул</t>
  </si>
  <si>
    <t>Парашютная ул</t>
  </si>
  <si>
    <t>Парголово п</t>
  </si>
  <si>
    <t>Партизана Германа ул</t>
  </si>
  <si>
    <t>Пархоменко пр-кт</t>
  </si>
  <si>
    <t>Перевозная ул</t>
  </si>
  <si>
    <t>Песочный п</t>
  </si>
  <si>
    <t>Пестеля ул</t>
  </si>
  <si>
    <t>Петергоф г</t>
  </si>
  <si>
    <t>Петергофское ш</t>
  </si>
  <si>
    <t>Петропавловская ул</t>
  </si>
  <si>
    <t>Пилотов ул</t>
  </si>
  <si>
    <t>Пионерская ул</t>
  </si>
  <si>
    <t>Пионерстроя ул</t>
  </si>
  <si>
    <t>Пискарёвский пр-кт</t>
  </si>
  <si>
    <t>Планерная ул</t>
  </si>
  <si>
    <t>Победы пл</t>
  </si>
  <si>
    <t>Пограничника Гарькавого ул</t>
  </si>
  <si>
    <t>Подводника Кузьмина ул</t>
  </si>
  <si>
    <t>Подвойского ул</t>
  </si>
  <si>
    <t>Поликарпова аллея</t>
  </si>
  <si>
    <t>Политехническая ул</t>
  </si>
  <si>
    <t>Политрука Пасечника (Торики) ул</t>
  </si>
  <si>
    <t>Полтавский проезд</t>
  </si>
  <si>
    <t>Полюстровский пр-кт</t>
  </si>
  <si>
    <t>Понтонный п</t>
  </si>
  <si>
    <t>Правды ул</t>
  </si>
  <si>
    <t>Пражская ул</t>
  </si>
  <si>
    <t>Прибрежная ул</t>
  </si>
  <si>
    <t>Приморский пр-кт</t>
  </si>
  <si>
    <t>Приморское ш</t>
  </si>
  <si>
    <t>Промышленная ул</t>
  </si>
  <si>
    <t>Просвещения пр-кт</t>
  </si>
  <si>
    <t>Псковская ул</t>
  </si>
  <si>
    <t>Пулковская ул</t>
  </si>
  <si>
    <t>Пулковское ш</t>
  </si>
  <si>
    <t>Пушкин г</t>
  </si>
  <si>
    <t>Пушкинская ул</t>
  </si>
  <si>
    <t>Пятилеток пр-кт</t>
  </si>
  <si>
    <t>Разъезжая ул</t>
  </si>
  <si>
    <t>Революции ш</t>
  </si>
  <si>
    <t>Реки Карповки наб</t>
  </si>
  <si>
    <t>Реки Мойки наб</t>
  </si>
  <si>
    <t>Репино п</t>
  </si>
  <si>
    <t>Репищева ул</t>
  </si>
  <si>
    <t>Репнинская ул</t>
  </si>
  <si>
    <t>Решетникова ул</t>
  </si>
  <si>
    <t>Ржевская пл</t>
  </si>
  <si>
    <t>Рижский пр-кт</t>
  </si>
  <si>
    <t>Римского-Корсакова пр-кт</t>
  </si>
  <si>
    <t>Рихарда Зорге ул</t>
  </si>
  <si>
    <t>Российский пр-кт</t>
  </si>
  <si>
    <t>Рубинштейна ул</t>
  </si>
  <si>
    <t>Руднева ул</t>
  </si>
  <si>
    <t>Русановская ул</t>
  </si>
  <si>
    <t>Руставели ул</t>
  </si>
  <si>
    <t>Рыбацкий пр-кт</t>
  </si>
  <si>
    <t>Рыбацкое ст</t>
  </si>
  <si>
    <t>Саблинская ул</t>
  </si>
  <si>
    <t>Савушкина ул</t>
  </si>
  <si>
    <t>Самойловой ул</t>
  </si>
  <si>
    <t>Сантьяго-де-Куба ул</t>
  </si>
  <si>
    <t>Свеаборгская ул</t>
  </si>
  <si>
    <t>Светлановский пр-кт</t>
  </si>
  <si>
    <t>Свечной пер</t>
  </si>
  <si>
    <t>Северный пр-кт</t>
  </si>
  <si>
    <t>Седова ул</t>
  </si>
  <si>
    <t>Сенная пл</t>
  </si>
  <si>
    <t>Серебристый б-р</t>
  </si>
  <si>
    <t>Серпуховская ул</t>
  </si>
  <si>
    <t>Сестрорецк г</t>
  </si>
  <si>
    <t>Сестрорецкая ул</t>
  </si>
  <si>
    <t>Сизова пр-кт</t>
  </si>
  <si>
    <t>Сикейроса ул</t>
  </si>
  <si>
    <t>Симонова ул</t>
  </si>
  <si>
    <t>Сиреневый б-р</t>
  </si>
  <si>
    <t>Скачков пер</t>
  </si>
  <si>
    <t>Славы пр-кт</t>
  </si>
  <si>
    <t>Смоленская ул</t>
  </si>
  <si>
    <t>Смольный пр-кт</t>
  </si>
  <si>
    <t>Смолячкова ул</t>
  </si>
  <si>
    <t>Солдата Корзуна ул</t>
  </si>
  <si>
    <t>Солидарности пр-кт</t>
  </si>
  <si>
    <t>Софийская ул</t>
  </si>
  <si>
    <t>Софьи Ковалевской ул</t>
  </si>
  <si>
    <t>Спасский пер</t>
  </si>
  <si>
    <t>Среднеохтинский пр-кт</t>
  </si>
  <si>
    <t>Средний В.О. пр-кт</t>
  </si>
  <si>
    <t>Стародеревенская ул</t>
  </si>
  <si>
    <t>Старо-Петергофский пр-кт</t>
  </si>
  <si>
    <t>Стартовая ул</t>
  </si>
  <si>
    <t>Стахановцев ул</t>
  </si>
  <si>
    <t>Стачек пл</t>
  </si>
  <si>
    <t>Стачек пр-кт</t>
  </si>
  <si>
    <t>Стрельбищенская ул</t>
  </si>
  <si>
    <t>Стрельна п</t>
  </si>
  <si>
    <t>Стремянная ул</t>
  </si>
  <si>
    <t>Суворовский пр-кт</t>
  </si>
  <si>
    <t>Счастливая ул</t>
  </si>
  <si>
    <t>Съезжинская ул</t>
  </si>
  <si>
    <t>Таллинское (Старо-Паново) ш</t>
  </si>
  <si>
    <t>Тамбасова ул</t>
  </si>
  <si>
    <t>Тверская ул</t>
  </si>
  <si>
    <t>Тельмана ул</t>
  </si>
  <si>
    <t>Тимуровская ул</t>
  </si>
  <si>
    <t>Типанова ул</t>
  </si>
  <si>
    <t>Тихорецкий пр-кт</t>
  </si>
  <si>
    <t>Товарищеский пр-кт</t>
  </si>
  <si>
    <t>Тореза пр-кт</t>
  </si>
  <si>
    <t>Торжковская ул</t>
  </si>
  <si>
    <t>Торики д</t>
  </si>
  <si>
    <t>Торфяная дор</t>
  </si>
  <si>
    <t>Трамвайный пр-кт</t>
  </si>
  <si>
    <t>Туристская ул</t>
  </si>
  <si>
    <t>Турку ул</t>
  </si>
  <si>
    <t>Ударников пр-кт</t>
  </si>
  <si>
    <t>Удельный пр-кт</t>
  </si>
  <si>
    <t>Уральская ул</t>
  </si>
  <si>
    <t>Урхов пер</t>
  </si>
  <si>
    <t>Уткин пр-кт</t>
  </si>
  <si>
    <t>Уточкина ул</t>
  </si>
  <si>
    <t>Учебный пер</t>
  </si>
  <si>
    <t>Учительская ул</t>
  </si>
  <si>
    <t>Фермское ш</t>
  </si>
  <si>
    <t>Финляндский пр-кт</t>
  </si>
  <si>
    <t>Финский пер</t>
  </si>
  <si>
    <t>Фрунзе ул</t>
  </si>
  <si>
    <t>Фурштатская ул</t>
  </si>
  <si>
    <t>Фучика ул</t>
  </si>
  <si>
    <t>Хасанская ул</t>
  </si>
  <si>
    <t>Хошимина ул</t>
  </si>
  <si>
    <t>Художников пр-кт</t>
  </si>
  <si>
    <t>Цветочная ул</t>
  </si>
  <si>
    <t>Чайковского ул</t>
  </si>
  <si>
    <t>Чернышевского пл</t>
  </si>
  <si>
    <t>Чкаловский пр-кт</t>
  </si>
  <si>
    <t>Чугунная ул</t>
  </si>
  <si>
    <t>Чудновского ул</t>
  </si>
  <si>
    <t>Шаврова ул</t>
  </si>
  <si>
    <t>Шафировский пр-кт</t>
  </si>
  <si>
    <t>Шевченко ул</t>
  </si>
  <si>
    <t>Шелгунова ул</t>
  </si>
  <si>
    <t>Шереметьевская ул</t>
  </si>
  <si>
    <t>Шкапина ул</t>
  </si>
  <si>
    <t>Шлиссельбургский пр-кт</t>
  </si>
  <si>
    <t>Шотмана ул</t>
  </si>
  <si>
    <t>Штурманская ул</t>
  </si>
  <si>
    <t>Шуваловский пр-кт</t>
  </si>
  <si>
    <t>Шушары п</t>
  </si>
  <si>
    <t>Энгельса пр-кт</t>
  </si>
  <si>
    <t>Энергетиков пр-кт</t>
  </si>
  <si>
    <t>Энтузиастов пр-кт</t>
  </si>
  <si>
    <t>Южное ш</t>
  </si>
  <si>
    <t>Юннатов ул</t>
  </si>
  <si>
    <t>Юнтоловский пр-кт</t>
  </si>
  <si>
    <t>Юрия Гагарина пр-кт</t>
  </si>
  <si>
    <t>Ярослава Гашека ул</t>
  </si>
  <si>
    <t>Яхтенная 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</si>
</sst>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03670B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3670B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pivotButton="1"/>
    <xf numFmtId="3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/>
    </xf>
    <xf numFmtId="9" fontId="1" fillId="0" borderId="0" xfId="0" applyNumberFormat="1" applyFont="1"/>
    <xf numFmtId="9" fontId="2" fillId="0" borderId="0" xfId="0" applyNumberFormat="1" applyFont="1"/>
    <xf numFmtId="9" fontId="0" fillId="0" borderId="0" xfId="0" applyNumberFormat="1"/>
    <xf numFmtId="3" fontId="3" fillId="3" borderId="4" xfId="0" applyNumberFormat="1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0" fontId="0" fillId="4" borderId="0" xfId="0" applyFill="1"/>
    <xf numFmtId="0" fontId="3" fillId="5" borderId="6" xfId="0" applyFont="1" applyFill="1" applyBorder="1" applyAlignment="1">
      <alignment horizontal="center" vertical="center"/>
    </xf>
    <xf numFmtId="3" fontId="3" fillId="0" borderId="5" xfId="0" applyNumberFormat="1" applyFont="1" applyBorder="1"/>
    <xf numFmtId="0" fontId="3" fillId="6" borderId="2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6" borderId="7" xfId="0" applyFont="1" applyFill="1" applyBorder="1"/>
    <xf numFmtId="0" fontId="3" fillId="6" borderId="5" xfId="0" applyFont="1" applyFill="1" applyBorder="1"/>
    <xf numFmtId="0" fontId="3" fillId="6" borderId="5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8" borderId="4" xfId="0" applyNumberFormat="1" applyFont="1" applyFill="1" applyBorder="1"/>
    <xf numFmtId="3" fontId="3" fillId="8" borderId="4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3" fontId="0" fillId="8" borderId="7" xfId="0" applyNumberFormat="1" applyFill="1" applyBorder="1" applyAlignment="1">
      <alignment horizontal="center"/>
    </xf>
    <xf numFmtId="3" fontId="3" fillId="6" borderId="7" xfId="0" applyNumberFormat="1" applyFont="1" applyFill="1" applyBorder="1" applyAlignment="1">
      <alignment horizontal="center"/>
    </xf>
    <xf numFmtId="3" fontId="3" fillId="8" borderId="7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https___pharmaprofi.ru_OLAP_msmdpump.dll OLAP_Demo">
      <tp t="e">
        <v>#N/A</v>
        <stp>1</stp>
        <tr r="J11" s="5"/>
        <tr r="J11" s="5"/>
        <tr r="M26" s="5"/>
        <tr r="M26" s="5"/>
        <tr r="E26" s="5"/>
        <tr r="E26" s="5"/>
        <tr r="B16" s="5"/>
        <tr r="B16" s="5"/>
        <tr r="B13" s="5"/>
        <tr r="B13" s="5"/>
        <tr r="B11" s="5"/>
        <tr r="B11" s="5"/>
        <tr r="B30" s="5"/>
        <tr r="B30" s="5"/>
        <tr r="B15" s="5"/>
        <tr r="B15" s="5"/>
        <tr r="B19" s="5"/>
        <tr r="B19" s="5"/>
        <tr r="B26" s="5"/>
        <tr r="B26" s="5"/>
        <tr r="B12" s="5"/>
        <tr r="B12" s="5"/>
        <tr r="B28" s="5"/>
        <tr r="B28" s="5"/>
        <tr r="N28" s="5"/>
        <tr r="N28" s="5"/>
        <tr r="N13" s="5"/>
        <tr r="N13" s="5"/>
        <tr r="N19" s="5"/>
        <tr r="N19" s="5"/>
        <tr r="N32" s="5"/>
        <tr r="N32" s="5"/>
        <tr r="J25" s="5"/>
        <tr r="J25" s="5"/>
        <tr r="K25" s="5"/>
        <tr r="K25" s="5"/>
        <tr r="B25" s="5"/>
        <tr r="B25" s="5"/>
        <tr r="N25" s="5"/>
        <tr r="N25" s="5"/>
        <tr r="G25" s="5"/>
        <tr r="G25" s="5"/>
        <tr r="C25" s="5"/>
        <tr r="C25" s="5"/>
        <tr r="I25" s="5"/>
        <tr r="I25" s="5"/>
        <tr r="M25" s="5"/>
        <tr r="M25" s="5"/>
        <tr r="D25" s="5"/>
        <tr r="D25" s="5"/>
        <tr r="H25" s="5"/>
        <tr r="H25" s="5"/>
        <tr r="E25" s="5"/>
        <tr r="E25" s="5"/>
        <tr r="L25" s="5"/>
        <tr r="L25" s="5"/>
        <tr r="E16" s="5"/>
        <tr r="E16" s="5"/>
        <tr r="E12" s="5"/>
        <tr r="E12" s="5"/>
        <tr r="E30" s="5"/>
        <tr r="E30" s="5"/>
        <tr r="E19" s="5"/>
        <tr r="E19" s="5"/>
        <tr r="E15" s="5"/>
        <tr r="E15" s="5"/>
        <tr r="E28" s="5"/>
        <tr r="E28" s="5"/>
        <tr r="E29" s="5"/>
        <tr r="E29" s="5"/>
        <tr r="I13" s="5"/>
        <tr r="I13" s="5"/>
        <tr r="I26" s="5"/>
        <tr r="I26" s="5"/>
        <tr r="I12" s="5"/>
        <tr r="I12" s="5"/>
        <tr r="I30" s="5"/>
        <tr r="I30" s="5"/>
        <tr r="L24" s="5"/>
        <tr r="L24" s="5"/>
        <tr r="D24" s="5"/>
        <tr r="D24" s="5"/>
        <tr r="M24" s="5"/>
        <tr r="M24" s="5"/>
        <tr r="E24" s="5"/>
        <tr r="E24" s="5"/>
        <tr r="I24" s="5"/>
        <tr r="I24" s="5"/>
        <tr r="H24" s="5"/>
        <tr r="H24" s="5"/>
        <tr r="B24" s="5"/>
        <tr r="B24" s="5"/>
        <tr r="K24" s="5"/>
        <tr r="K24" s="5"/>
        <tr r="F24" s="5"/>
        <tr r="F24" s="5"/>
        <tr r="J24" s="5"/>
        <tr r="J24" s="5"/>
        <tr r="M28" s="5"/>
        <tr r="M28" s="5"/>
        <tr r="M16" s="5"/>
        <tr r="M16" s="5"/>
        <tr r="M13" s="5"/>
        <tr r="M13" s="5"/>
        <tr r="M11" s="5"/>
        <tr r="M11" s="5"/>
        <tr r="B17" s="5"/>
        <tr r="B17" s="5"/>
        <tr r="C17" s="5"/>
        <tr r="C17" s="5"/>
        <tr r="G17" s="5"/>
        <tr r="G17" s="5"/>
        <tr r="M17" s="5"/>
        <tr r="M17" s="5"/>
        <tr r="F17" s="5"/>
        <tr r="F17" s="5"/>
        <tr r="J17" s="5"/>
        <tr r="J17" s="5"/>
        <tr r="H17" s="5"/>
        <tr r="H17" s="5"/>
        <tr r="K17" s="5"/>
        <tr r="K17" s="5"/>
        <tr r="N29" s="5"/>
        <tr r="N29" s="5"/>
        <tr r="B29" s="5"/>
        <tr r="B29" s="5"/>
        <tr r="K29" s="5"/>
        <tr r="K29" s="5"/>
        <tr r="G29" s="5"/>
        <tr r="G29" s="5"/>
        <tr r="C29" s="5"/>
        <tr r="C29" s="5"/>
        <tr r="J29" s="5"/>
        <tr r="J29" s="5"/>
        <tr r="L29" s="5"/>
        <tr r="L29" s="5"/>
        <tr r="H29" s="5"/>
        <tr r="H29" s="5"/>
        <tr r="H26" s="5"/>
        <tr r="H26" s="5"/>
        <tr r="N26" s="5"/>
        <tr r="N26" s="5"/>
        <tr r="K26" s="5"/>
        <tr r="K26" s="5"/>
        <tr r="H30" s="5"/>
        <tr r="H30" s="5"/>
        <tr r="H19" s="5"/>
        <tr r="H19" s="5"/>
        <tr r="H16" s="5"/>
        <tr r="H16" s="5"/>
        <tr r="I32" s="5"/>
        <tr r="I32" s="5"/>
        <tr r="M32" s="5"/>
        <tr r="M32" s="5"/>
        <tr r="B32" s="5"/>
        <tr r="B32" s="5"/>
        <tr r="L32" s="5"/>
        <tr r="L32" s="5"/>
        <tr r="F32" s="5"/>
        <tr r="F32" s="5"/>
        <tr r="D32" s="5"/>
        <tr r="D32" s="5"/>
        <tr r="J32" s="5"/>
        <tr r="J32" s="5"/>
        <tr r="G32" s="5"/>
        <tr r="G32" s="5"/>
        <tr r="C32" s="5"/>
        <tr r="C32" s="5"/>
        <tr r="C13" s="5"/>
        <tr r="C13" s="5"/>
        <tr r="C30" s="5"/>
        <tr r="C30" s="5"/>
        <tr r="C12" s="5"/>
        <tr r="C12" s="5"/>
        <tr r="C28" s="5"/>
        <tr r="C28" s="5"/>
        <tr r="C16" s="5"/>
        <tr r="C16" s="5"/>
        <tr r="G30" s="5"/>
        <tr r="G30" s="5"/>
        <tr r="G12" s="5"/>
        <tr r="G12" s="5"/>
        <tr r="G28" s="5"/>
        <tr r="G28" s="5"/>
        <tr r="G19" s="5"/>
        <tr r="G19" s="5"/>
        <tr r="G11" s="5"/>
        <tr r="G11" s="5"/>
        <tr r="K19" s="5"/>
        <tr r="K19" s="5"/>
        <tr r="K28" s="5"/>
        <tr r="K28" s="5"/>
        <tr r="K30" s="5"/>
        <tr r="K30" s="5"/>
        <tr r="K11" s="5"/>
        <tr r="K11" s="5"/>
        <tr r="K12" s="5"/>
        <tr r="K12" s="5"/>
        <tr r="J16" s="5"/>
        <tr r="J16" s="5"/>
        <tr r="J13" s="5"/>
        <tr r="J13" s="5"/>
        <tr r="J19" s="5"/>
        <tr r="J19" s="5"/>
        <tr r="D15" s="5"/>
        <tr r="D15" s="5"/>
        <tr r="J15" s="5"/>
        <tr r="J15" s="5"/>
        <tr r="N15" s="5"/>
        <tr r="N15" s="5"/>
        <tr r="C15" s="5"/>
        <tr r="C15" s="5"/>
        <tr r="G15" s="5"/>
        <tr r="G15" s="5"/>
        <tr r="K15" s="5"/>
        <tr r="K15" s="5"/>
        <tr r="H15" s="5"/>
        <tr r="H15" s="5"/>
        <tr r="F13" s="5"/>
        <tr r="F13" s="5"/>
        <tr r="F11" s="5"/>
        <tr r="F11" s="5"/>
        <tr r="F30" s="5"/>
        <tr r="F30" s="5"/>
        <tr r="L16" s="5"/>
        <tr r="L16" s="5"/>
        <tr r="L12" s="5"/>
        <tr r="L12" s="5"/>
        <tr r="F12" s="5"/>
        <tr r="F12" s="5"/>
        <tr r="H12" s="5"/>
        <tr r="H12" s="5"/>
        <tr r="J12" s="5"/>
        <tr r="J12" s="5"/>
        <tr r="E11" s="5"/>
        <tr r="E11" s="5"/>
        <tr r="I11" s="5"/>
        <tr r="I11" s="5"/>
        <tr r="G13" s="5"/>
        <tr r="G13" s="5"/>
        <tr r="E13" s="5"/>
        <tr r="E13" s="5"/>
        <tr r="D13" s="5"/>
        <tr r="D13" s="5"/>
        <tr r="D16" s="5"/>
        <tr r="D16" s="5"/>
        <tr r="F25" s="5"/>
        <tr r="F25" s="5"/>
        <tr r="N30" s="5"/>
        <tr r="N30" s="5"/>
        <tr r="N17" s="5"/>
        <tr r="N17" s="5"/>
        <tr r="E32" s="5"/>
        <tr r="E32" s="5"/>
        <tr r="C24" s="5"/>
        <tr r="C24" s="5"/>
        <tr r="K13" s="5"/>
        <tr r="K13" s="5"/>
        <tr r="L19" s="5"/>
        <tr r="L19" s="5"/>
        <tr r="J30" s="5"/>
        <tr r="J30" s="5"/>
        <tr r="F15" s="5"/>
        <tr r="F15" s="5"/>
        <tr r="F29" s="5"/>
        <tr r="F29" s="5"/>
        <tr r="I16" s="5"/>
        <tr r="I16" s="5"/>
        <tr r="G24" s="5"/>
        <tr r="G24" s="5"/>
        <tr r="L13" s="5"/>
        <tr r="L13" s="5"/>
        <tr r="H13" s="5"/>
        <tr r="H13" s="5"/>
        <tr r="I17" s="5"/>
        <tr r="I17" s="5"/>
        <tr r="J26" s="5"/>
        <tr r="J26" s="5"/>
        <tr r="N16" s="5"/>
        <tr r="N16" s="5"/>
        <tr r="K32" s="5"/>
        <tr r="K32" s="5"/>
        <tr r="L11" s="5"/>
        <tr r="L11" s="5"/>
        <tr r="D12" s="5"/>
        <tr r="D12" s="5"/>
        <tr r="M15" s="5"/>
        <tr r="M15" s="5"/>
        <tr r="E17" s="5"/>
        <tr r="E17" s="5"/>
        <tr r="I29" s="5"/>
        <tr r="I29" s="5"/>
        <tr r="F26" s="5"/>
        <tr r="F26" s="5"/>
        <tr r="M19" s="5"/>
        <tr r="M19" s="5"/>
        <tr r="D17" s="5"/>
        <tr r="D17" s="5"/>
        <tr r="G16" s="5"/>
        <tr r="G16" s="5"/>
        <tr r="D26" s="5"/>
        <tr r="D26" s="5"/>
        <tr r="H11" s="5"/>
        <tr r="H11" s="5"/>
        <tr r="I28" s="5"/>
        <tr r="I28" s="5"/>
        <tr r="M30" s="5"/>
        <tr r="M30" s="5"/>
        <tr r="M12" s="5"/>
        <tr r="M12" s="5"/>
        <tr r="I15" s="5"/>
        <tr r="I15" s="5"/>
        <tr r="N24" s="5"/>
        <tr r="N24" s="5"/>
        <tr r="I19" s="5"/>
        <tr r="I19" s="5"/>
        <tr r="L17" s="5"/>
        <tr r="L17" s="5"/>
        <tr r="C26" s="5"/>
        <tr r="C26" s="5"/>
        <tr r="K16" s="5"/>
        <tr r="K16" s="5"/>
        <tr r="L26" s="5"/>
        <tr r="L26" s="5"/>
        <tr r="H32" s="5"/>
        <tr r="H32" s="5"/>
        <tr r="L28" s="5"/>
        <tr r="L28" s="5"/>
        <tr r="M29" s="5"/>
        <tr r="M29" s="5"/>
        <tr r="G26" s="5"/>
        <tr r="G26" s="5"/>
        <tr r="D29" s="5"/>
        <tr r="D29" s="5"/>
        <tr r="H28" s="5"/>
        <tr r="H28" s="5"/>
        <tr r="L30" s="5"/>
        <tr r="L30" s="5"/>
        <tr r="F19" s="5"/>
        <tr r="F19" s="5"/>
        <tr r="C11" s="5"/>
        <tr r="C11" s="5"/>
        <tr r="C19" s="5"/>
        <tr r="C19" s="5"/>
        <tr r="D11" s="5"/>
        <tr r="D11" s="5"/>
        <tr r="J28" s="5"/>
        <tr r="J28" s="5"/>
        <tr r="L15" s="5"/>
        <tr r="L15" s="5"/>
        <tr r="F28" s="5"/>
        <tr r="F28" s="5"/>
        <tr r="N12" s="5"/>
        <tr r="N12" s="5"/>
        <tr r="F16" s="5"/>
        <tr r="F16" s="5"/>
        <tr r="D28" s="5"/>
        <tr r="D28" s="5"/>
        <tr r="N11" s="5"/>
        <tr r="N11" s="5"/>
        <tr r="D19" s="5"/>
        <tr r="D19" s="5"/>
        <tr r="D30" s="5"/>
        <tr r="D30" s="5"/>
        <tr r="B10" s="5"/>
        <tr r="N10" s="5"/>
        <tr r="A25" s="5"/>
        <tr r="E10" s="5"/>
        <tr r="K23" s="5"/>
        <tr r="C23" s="5"/>
        <tr r="I10" s="5"/>
        <tr r="A24" s="5"/>
        <tr r="G23" s="5"/>
        <tr r="M10" s="5"/>
        <tr r="A17" s="5"/>
        <tr r="A29" s="5"/>
        <tr r="A26" s="5"/>
        <tr r="H10" s="5"/>
        <tr r="A32" s="5"/>
        <tr r="C10" s="5"/>
        <tr r="G10" s="5"/>
        <tr r="K10" s="5"/>
        <tr r="J10" s="5"/>
        <tr r="A15" s="5"/>
        <tr r="F10" s="5"/>
        <tr r="L10" s="5"/>
        <tr r="E23" s="5"/>
        <tr r="A12" s="5"/>
        <tr r="B23" s="5"/>
        <tr r="A11" s="5"/>
        <tr r="I23" s="5"/>
        <tr r="F23" s="5"/>
        <tr r="A13" s="5"/>
        <tr r="N23" s="5"/>
        <tr r="A28" s="5"/>
        <tr r="D10" s="5"/>
        <tr r="M23" s="5"/>
        <tr r="A30" s="5"/>
        <tr r="J23" s="5"/>
        <tr r="A16" s="5"/>
        <tr r="A19" s="5"/>
        <tr r="D23" s="5"/>
        <tr r="H23" s="5"/>
        <tr r="L23" s="5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7/relationships/slicerCache" Target="slicerCaches/slicerCache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pivotTable" Target="pivotTables/pivotTable1.xml"/><Relationship Id="rId10" Type="http://schemas.openxmlformats.org/officeDocument/2006/relationships/pivotCacheDefinition" Target="pivotCache/pivotCacheDefinition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ivotCacheDefinition" Target="pivotCache/pivotCacheDefinition7.xml"/><Relationship Id="rId22" Type="http://schemas.openxmlformats.org/officeDocument/2006/relationships/volatileDependencies" Target="volatileDependenci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000" tIns="18288" rIns="36576" bIns="18288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ound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bg1">
              <a:lumMod val="85000"/>
            </a:schemeClr>
          </a:solidFill>
          <a:ln w="25400">
            <a:solidFill>
              <a:schemeClr val="accent5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v>План руб</c:v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Lit>
              <c:ptCount val="4"/>
              <c:pt idx="0">
                <c:v>January 2019
I кв-л
2019</c:v>
              </c:pt>
              <c:pt idx="1">
                <c:v>February 2019
I кв-л
2019</c:v>
              </c:pt>
              <c:pt idx="2">
                <c:v>March 2019
I кв-л
2019</c:v>
              </c:pt>
              <c:pt idx="3">
                <c:v>April 2019
II кв-л
2019</c:v>
              </c:pt>
            </c:strLit>
          </c:cat>
          <c:val>
            <c:numLit>
              <c:formatCode>#,##0</c:formatCode>
              <c:ptCount val="4"/>
              <c:pt idx="0">
                <c:v>783350862.14700019</c:v>
              </c:pt>
              <c:pt idx="1">
                <c:v>783350862.14700019</c:v>
              </c:pt>
              <c:pt idx="2">
                <c:v>783350862.14700019</c:v>
              </c:pt>
              <c:pt idx="3">
                <c:v>783350862.14700019</c:v>
              </c:pt>
            </c:numLit>
          </c:val>
          <c:extLst>
            <c:ext xmlns:c16="http://schemas.microsoft.com/office/drawing/2014/chart" uri="{C3380CC4-5D6E-409C-BE32-E72D297353CC}">
              <c16:uniqueId val="{00000003-EA37-4E41-87AB-AABCE3CE5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6673104"/>
        <c:axId val="1777616736"/>
      </c:barChart>
      <c:lineChart>
        <c:grouping val="standard"/>
        <c:varyColors val="0"/>
        <c:ser>
          <c:idx val="0"/>
          <c:order val="0"/>
          <c:tx>
            <c:v>Продажи руб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000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Lit>
              <c:ptCount val="4"/>
              <c:pt idx="0">
                <c:v>January 2019
I кв-л
2019</c:v>
              </c:pt>
              <c:pt idx="1">
                <c:v>February 2019
I кв-л
2019</c:v>
              </c:pt>
              <c:pt idx="2">
                <c:v>March 2019
I кв-л
2019</c:v>
              </c:pt>
              <c:pt idx="3">
                <c:v>April 2019
II кв-л
2019</c:v>
              </c:pt>
            </c:strLit>
          </c:cat>
          <c:val>
            <c:numLit>
              <c:formatCode>#,##0</c:formatCode>
              <c:ptCount val="4"/>
              <c:pt idx="0">
                <c:v>103576800</c:v>
              </c:pt>
              <c:pt idx="1">
                <c:v>98785020</c:v>
              </c:pt>
              <c:pt idx="2">
                <c:v>137868960</c:v>
              </c:pt>
              <c:pt idx="3">
                <c:v>111342765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37-4E41-87AB-AABCE3CE59BE}"/>
            </c:ext>
          </c:extLst>
        </c:ser>
        <c:ser>
          <c:idx val="2"/>
          <c:order val="2"/>
          <c:tx>
            <c:v>Продажи руб Y-1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4"/>
              <c:pt idx="0">
                <c:v>January 2019
I кв-л
2019</c:v>
              </c:pt>
              <c:pt idx="1">
                <c:v>February 2019
I кв-л
2019</c:v>
              </c:pt>
              <c:pt idx="2">
                <c:v>March 2019
I кв-л
2019</c:v>
              </c:pt>
              <c:pt idx="3">
                <c:v>April 2019
II кв-л
2019</c:v>
              </c:pt>
            </c:strLit>
          </c:cat>
          <c:val>
            <c:numLit>
              <c:formatCode>#,##0</c:formatCode>
              <c:ptCount val="4"/>
              <c:pt idx="0">
                <c:v>66871920</c:v>
              </c:pt>
              <c:pt idx="1">
                <c:v>74601990</c:v>
              </c:pt>
              <c:pt idx="2">
                <c:v>107214900</c:v>
              </c:pt>
              <c:pt idx="3">
                <c:v>59394330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A37-4E41-87AB-AABCE3CE5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673104"/>
        <c:axId val="1777616736"/>
      </c:lineChart>
      <c:catAx>
        <c:axId val="176667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7616736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77761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6673104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[OLAP_Demo.xlsx]PivotChartTable1</c15:name>
        <c15:fmtId val="0"/>
      </c15:pivotSource>
      <c15:pivotOptions>
        <c15:dropZoneFilter val="1"/>
        <c15:dropZoneCategories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18</xdr:col>
      <xdr:colOff>142875</xdr:colOff>
      <xdr:row>35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C2A0EFF-F617-4914-BC46-3379AAA50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108225</xdr:colOff>
      <xdr:row>6</xdr:row>
      <xdr:rowOff>49350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Бренд">
              <a:extLst>
                <a:ext uri="{FF2B5EF4-FFF2-40B4-BE49-F238E27FC236}">
                  <a16:creationId xmlns:a16="http://schemas.microsoft.com/office/drawing/2014/main" id="{D954AC6F-3068-431E-B036-3F1D5EE144D5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Брен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2880000" cy="14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3</xdr:col>
      <xdr:colOff>203475</xdr:colOff>
      <xdr:row>0</xdr:row>
      <xdr:rowOff>0</xdr:rowOff>
    </xdr:from>
    <xdr:to>
      <xdr:col>9</xdr:col>
      <xdr:colOff>52351</xdr:colOff>
      <xdr:row>6</xdr:row>
      <xdr:rowOff>49350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ku">
              <a:extLst>
                <a:ext uri="{FF2B5EF4-FFF2-40B4-BE49-F238E27FC236}">
                  <a16:creationId xmlns:a16="http://schemas.microsoft.com/office/drawing/2014/main" id="{8BD0B881-FD0C-47B9-8A50-22E96D5178B3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80000" y="0"/>
              <a:ext cx="5449576" cy="14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Автор" refreshedDate="43593.864343171299" backgroundQuery="1" createdVersion="3" refreshedVersion="6" minRefreshableVersion="3" recordCount="0" tupleCache="1" supportSubquery="1" supportAdvancedDrill="1" xr:uid="{EC8CD4EC-A826-4AD3-A3F1-00CEA5AA2250}">
  <cacheSource type="external" connectionId="1"/>
  <cacheFields count="5">
    <cacheField name="[Продукты].[БрендПродукт].[Бренд]" caption="Бренд" numFmtId="0" hierarchy="20" level="1">
      <sharedItems count="4">
        <s v="[Продукты].[БрендПродукт].[Бренд].&amp;[ФЕРУМ]" c="ФЕРУМ"/>
        <s v="[Продукты].[БрендПродукт].[Бренд].&amp;[ВАЛИДОЛ]" c="ВАЛИДОЛ"/>
        <s v="[Продукты].[БрендПродукт].[Бренд].&amp;[АНАЛЬГИН]" c="АНАЛЬГИН"/>
        <s v="[Продукты].[БрендПродукт].[Бренд].&amp;[АСПИРИН]" c="АСПИРИН"/>
      </sharedItems>
    </cacheField>
    <cacheField name="[Время].[Месяцы].[Месяц]" caption="Месяц" numFmtId="0" hierarchy="4" level="1">
      <sharedItems count="12">
        <s v="[Время].[Месяцы].[Месяц].&amp;[2019]&amp;[11]" c="November 2019"/>
        <s v="[Время].[Месяцы].[Месяц].&amp;[2019]&amp;[7]" c="July 2019"/>
        <s v="[Время].[Месяцы].[Месяц].&amp;[2019]&amp;[3]" c="March 2019"/>
        <s v="[Время].[Месяцы].[Месяц].&amp;[2019]&amp;[10]" c="October 2019"/>
        <s v="[Время].[Месяцы].[Месяц].&amp;[2019]&amp;[6]" c="June 2019"/>
        <s v="[Время].[Месяцы].[Месяц].&amp;[2019]&amp;[2]" c="February 2019"/>
        <s v="[Время].[Месяцы].[Месяц].&amp;[2019]&amp;[5]" c="May 2019"/>
        <s v="[Время].[Месяцы].[Месяц].&amp;[2019]&amp;[1]" c="January 2019"/>
        <s v="[Время].[Месяцы].[Месяц].&amp;[2019]&amp;[9]" c="September 2019"/>
        <s v="[Время].[Месяцы].[Месяц].&amp;[2019]&amp;[12]" c="December 2019"/>
        <s v="[Время].[Месяцы].[Месяц].&amp;[2019]&amp;[8]" c="August 2019"/>
        <s v="[Время].[Месяцы].[Месяц].&amp;[2019]&amp;[4]" c="April 2019"/>
      </sharedItems>
    </cacheField>
    <cacheField name="[Measures].[MeasuresLevel]" caption="MeasuresLevel" numFmtId="0">
      <sharedItems count="14">
        <s v="[Measures].[MAT руб]" c="MAT руб"/>
        <s v="[Measures].[YtdPlan руб]" c="YtdPlan руб"/>
        <s v="[Measures].[% плана руб]" c="% плана руб"/>
        <s v="[Measures].[Продажи руб]" c="Продажи руб"/>
        <s v="[Measures].[% плана уп]" c="% плана уп"/>
        <s v="[Measures].[MAT уп]" c="MAT уп"/>
        <s v="[Measures].[YtdPlan уп]" c="YtdPlan уп"/>
        <s v="[Measures].[Продажи уп]" c="Продажи уп"/>
        <s v="[Measures].[% плана YTD руб]" c="% плана YTD руб"/>
        <s v="[Measures].[YtdSales руб]" c="YtdSales руб"/>
        <s v="[Measures].[План руб]" c="План руб"/>
        <s v="[Measures].[% плана YTD уп]" c="% плана YTD уп"/>
        <s v="[Measures].[YtdSales уп]" c="YtdSales уп"/>
        <s v="[Measures].[План уп]" c="План уп"/>
      </sharedItems>
    </cacheField>
    <cacheField name="[Время].[Годы].[Год]" caption="Год" numFmtId="0" hierarchy="2" level="1">
      <sharedItems count="1">
        <s v="[Время].[Годы].[Год].&amp;[2019]" c="2019"/>
      </sharedItems>
    </cacheField>
    <cacheField name="[Продукты].[БрендПродукт].[Sku]" caption="Sku" numFmtId="0" hierarchy="20" level="2">
      <sharedItems count="1">
        <s v="[Продукты].[БрендПродукт].[Sku].&amp;[ФЕРУМ №20]" c="ФЕРУМ №20"/>
      </sharedItems>
    </cacheField>
  </cacheFields>
  <cacheHierarchies count="88">
    <cacheHierarchy uniqueName="[Measures]" caption="Measures" attribute="1" keyAttribute="1" defaultMemberUniqueName="[Measures].[План уп]" dimensionUniqueName="[Measures]" displayFolder="" measures="1" count="1" unbalanced="0">
      <fieldsUsage count="1">
        <fieldUsage x="2"/>
      </fieldsUsage>
    </cacheHierarchy>
    <cacheHierarchy uniqueName="[Время].[Время]" caption="Время" time="1" defaultMemberUniqueName="[Время].[Время].[All]" allUniqueName="[Время].[Время].[All]" allCaption="All" dimensionUniqueName="[Время]" displayFolder="" count="4" unbalanced="0"/>
    <cacheHierarchy uniqueName="[Время].[Годы]" caption="Годы" time="1" defaultMemberUniqueName="[Время].[Годы].[All]" allUniqueName="[Время].[Годы].[All]" dimensionUniqueName="[Время]" displayFolder="" count="2" unbalanced="0">
      <fieldsUsage count="2">
        <fieldUsage x="-1"/>
        <fieldUsage x="3"/>
      </fieldsUsage>
    </cacheHierarchy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2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2" unbalanced="0">
      <fieldsUsage count="2">
        <fieldUsage x="-1"/>
        <fieldUsage x="1"/>
      </fieldsUsage>
    </cacheHierarchy>
    <cacheHierarchy uniqueName="[География].[Level 1]" caption="Level 1" defaultMemberUniqueName="[География].[Level 1].[All]" allUniqueName="[География].[Level 1].[All]" dimensionUniqueName="[География]" displayFolder="Уровни" count="2" unbalanced="0"/>
    <cacheHierarchy uniqueName="[География].[Level 2]" caption="Level 2" defaultMemberUniqueName="[География].[Level 2].[All]" allUniqueName="[География].[Level 2].[All]" dimensionUniqueName="[География]" displayFolder="Уровни" count="2" unbalanced="0"/>
    <cacheHierarchy uniqueName="[География].[Level 3]" caption="Level 3" defaultMemberUniqueName="[География].[Level 3].[All]" allUniqueName="[География].[Level 3].[All]" dimensionUniqueName="[География]" displayFolder="Уровни" count="2" unbalanced="0"/>
    <cacheHierarchy uniqueName="[География].[Level 4]" caption="Level 4" defaultMemberUniqueName="[География].[Level 4].[All]" allUniqueName="[География].[Level 4].[All]" dimensionUniqueName="[География]" displayFolder="Уровни" count="2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2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2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9" unbalanced="0"/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3" unbalanced="0"/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2" unbalanced="0"/>
    <cacheHierarchy uniqueName="[Клиент].[Адрес]" caption="Адрес" defaultMemberUniqueName="[Клиент].[Адрес].[All]" allUniqueName="[Клиент].[Адрес].[All]" dimensionUniqueName="[Клиент]" displayFolder="" count="2" unbalanced="0"/>
    <cacheHierarchy uniqueName="[Клиент].[ИНН]" caption="ИНН" defaultMemberUniqueName="[Клиент].[ИНН].[All]" allUniqueName="[Клиент].[ИНН].[All]" dimensionUniqueName="[Клиент]" displayFolder="" count="2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2" unbalanced="0"/>
    <cacheHierarchy uniqueName="[Клиент].[Тип]" caption="Тип" defaultMemberUniqueName="[Клиент].[Тип].[All]" allUniqueName="[Клиент].[Тип].[All]" dimensionUniqueName="[Клиент]" displayFolder="" count="2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2" unbalanced="0"/>
    <cacheHierarchy uniqueName="[Продукты].[SKU]" caption="SKU" defaultMemberUniqueName="[Продукты].[SKU].[All]" allUniqueName="[Продукты].[SKU].[All]" dimensionUniqueName="[Продукты]" displayFolder="" count="2" unbalanced="0"/>
    <cacheHierarchy uniqueName="[Продукты].[БрендПродукт]" caption="БрендПродукт" defaultMemberUniqueName="[Продукты].[БрендПродукт].[All]" allUniqueName="[Продукты].[БрендПродукт].[All]" allCaption="All" dimensionUniqueName="[Продукты]" displayFolder="" count="3" unbalanced="0">
      <fieldsUsage count="3">
        <fieldUsage x="-1"/>
        <fieldUsage x="0"/>
        <fieldUsage x="4"/>
      </fieldsUsage>
    </cacheHierarchy>
    <cacheHierarchy uniqueName="[Сети].[Сети]" caption="Сети" defaultMemberUniqueName="[Сети].[Сети].[All]" allUniqueName="[Сети].[Сети].[All]" dimensionUniqueName="[Сети]" displayFolder="" count="2" unbalanced="0"/>
    <cacheHierarchy uniqueName="[Склад].[Склады]" caption="Склады" defaultMemberUniqueName="[Склад].[Склады].[All]" allUniqueName="[Склад].[Склады].[All]" dimensionUniqueName="[Склад]" displayFolder="" count="2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2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2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2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2" unbalanced="0" hidden="1"/>
    <cacheHierarchy uniqueName="[Время].[Year]" caption="Year" attribute="1" time="1" defaultMemberUniqueName="[Время].[Year].[All]" allUniqueName="[Время].[Year].[All]" dimensionUniqueName="[Время]" displayFolder="" count="2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2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2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2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2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2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2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2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2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2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2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2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2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2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2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2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2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2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2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2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2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2" unbalanced="0" hidden="1"/>
    <cacheHierarchy uniqueName="[Клиент].[Inn]" caption="Inn" attribute="1" defaultMemberUniqueName="[Клиент].[Inn].[All]" allUniqueName="[Клиент].[Inn].[All]" dimensionUniqueName="[Клиент]" displayFolder="" count="2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2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2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2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2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2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2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2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2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2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/>
    <cacheHierarchy uniqueName="[Measures].[Продажи уп]" caption="Продажи уп" measure="1" displayFolder="" measureGroup="Продажи" count="0"/>
    <cacheHierarchy uniqueName="[Measures].[Продажи руб]" caption="Продажи руб" measure="1" displayFolder="" measureGroup="Продажи" count="0"/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/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/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/>
    <cacheHierarchy uniqueName="[Measures].[Uplift уп]" caption="Uplift уп" measure="1" displayFolder="Прирост" count="0"/>
    <cacheHierarchy uniqueName="[Measures].[MAT руб]" caption="MAT руб" measure="1" displayFolder="MAT" count="0"/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/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/>
    <cacheHierarchy uniqueName="[Measures].[% плана сети руб]" caption="% плана сети руб" measure="1" displayFolder="" measureGroup="ПланСети" count="0"/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/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tupleCache>
    <entries count="1092">
      <n v="345864999.39899999" in="0">
        <tpls c="3">
          <tpl fld="2" item="1"/>
          <tpl fld="1" item="7"/>
          <tpl hier="20" item="0"/>
        </tpls>
      </n>
      <n v="0.17850843568237193" in="1" fc="000000FF">
        <tpls c="3">
          <tpl fld="2" item="2"/>
          <tpl fld="1" item="7"/>
          <tpl hier="20" item="0"/>
        </tpls>
      </n>
      <n v="1037594998.197" in="0">
        <tpls c="3">
          <tpl fld="2" item="1"/>
          <tpl fld="1" item="2"/>
          <tpl hier="20" item="0"/>
        </tpls>
      </n>
      <m in="1" fc="000000FF">
        <tpls c="3">
          <tpl fld="2" item="2"/>
          <tpl fld="1" item="0"/>
          <tpl hier="20" item="0"/>
        </tpls>
      </m>
      <m in="0">
        <tpls c="3">
          <tpl fld="2" item="3"/>
          <tpl fld="1" item="8"/>
          <tpl hier="20" item="0"/>
        </tpls>
      </m>
      <n v="3112784994.5910001" in="0">
        <tpls c="3">
          <tpl fld="2" item="1"/>
          <tpl fld="1" item="8"/>
          <tpl hier="20" item="0"/>
        </tpls>
      </n>
      <m in="1" fc="000000FF">
        <tpls c="3">
          <tpl fld="2" item="2"/>
          <tpl fld="1" item="6"/>
          <tpl hier="20" item="0"/>
        </tpls>
      </m>
      <m in="0">
        <tpls c="3">
          <tpl fld="2" item="3"/>
          <tpl fld="1" item="6"/>
          <tpl hier="20" item="0"/>
        </tpls>
      </m>
      <n v="1104957" in="0">
        <tpls c="3">
          <tpl fld="2" item="5"/>
          <tpl fld="1" item="0"/>
          <tpl hier="20" item="0"/>
        </tpls>
      </n>
      <n v="2411166" in="0">
        <tpls c="3">
          <tpl fld="2" item="5"/>
          <tpl fld="1" item="2"/>
          <tpl hier="20" item="0"/>
        </tpls>
      </n>
      <n v="14131061.042999994" in="0">
        <tpls c="3">
          <tpl fld="2" item="6"/>
          <tpl fld="1" item="0"/>
          <tpl hier="20" item="0"/>
        </tpls>
      </n>
      <n v="3853925.7389999991" in="0">
        <tpls c="3">
          <tpl fld="2" item="6"/>
          <tpl fld="1" item="2"/>
          <tpl hier="20" item="0"/>
        </tpls>
      </n>
      <m in="1" fc="000000FF">
        <tpls c="3">
          <tpl fld="2" item="4"/>
          <tpl fld="1" item="0"/>
          <tpl hier="20" item="0"/>
        </tpls>
      </m>
      <n v="0.16641213231223606" in="1" fc="000000FF">
        <tpls c="3">
          <tpl fld="2" item="4"/>
          <tpl fld="1" item="2"/>
          <tpl hier="20" item="0"/>
        </tpls>
      </n>
      <m in="0">
        <tpls c="3">
          <tpl fld="2" item="7"/>
          <tpl fld="1" item="0"/>
          <tpl hier="20" item="0"/>
        </tpls>
      </m>
      <n v="213780" in="0">
        <tpls c="3">
          <tpl fld="2" item="7"/>
          <tpl fld="1" item="2"/>
          <tpl hier="20" item="0"/>
        </tpls>
      </n>
      <n v="344068170" in="0">
        <tpls c="3">
          <tpl fld="2" item="0"/>
          <tpl fld="1" item="3"/>
          <tpl hier="20" item="0"/>
        </tpls>
      </n>
      <n v="556958700" in="0">
        <tpls c="3">
          <tpl fld="2" item="0"/>
          <tpl fld="1" item="4"/>
          <tpl hier="20" item="0"/>
        </tpls>
      </n>
      <n v="660735540" in="0">
        <tpls c="3">
          <tpl fld="2" item="0"/>
          <tpl fld="1" item="5"/>
          <tpl hier="20" item="0"/>
        </tpls>
      </n>
      <n v="3458649993.9900002" in="0">
        <tpls c="3">
          <tpl fld="2" item="1"/>
          <tpl fld="1" item="3"/>
          <tpl hier="20" item="0"/>
        </tpls>
      </n>
      <n v="2075189996.3939998" in="0">
        <tpls c="3">
          <tpl fld="2" item="1"/>
          <tpl fld="1" item="4"/>
          <tpl hier="20" item="0"/>
        </tpls>
      </n>
      <n v="691729998.79799998" in="0">
        <tpls c="3">
          <tpl fld="2" item="1"/>
          <tpl fld="1" item="5"/>
          <tpl hier="20" item="0"/>
        </tpls>
      </n>
      <m in="1" fc="000000FF">
        <tpls c="3">
          <tpl fld="2" item="2"/>
          <tpl fld="1" item="3"/>
          <tpl hier="20" item="0"/>
        </tpls>
      </m>
      <m in="1" fc="000000FF">
        <tpls c="3">
          <tpl fld="2" item="2"/>
          <tpl fld="1" item="4"/>
          <tpl hier="20" item="0"/>
        </tpls>
      </m>
      <n v="0.16971916817833901" in="1" fc="000000FF">
        <tpls c="3">
          <tpl fld="2" item="2"/>
          <tpl fld="1" item="5"/>
          <tpl hier="20" item="0"/>
        </tpls>
      </n>
      <m in="0">
        <tpls c="3">
          <tpl fld="2" item="3"/>
          <tpl fld="1" item="3"/>
          <tpl hier="20" item="0"/>
        </tpls>
      </m>
      <m in="0">
        <tpls c="3">
          <tpl fld="2" item="3"/>
          <tpl fld="1" item="4"/>
          <tpl hier="20" item="0"/>
        </tpls>
      </m>
      <n v="58699920" in="0">
        <tpls c="3">
          <tpl fld="2" item="3"/>
          <tpl fld="1" item="5"/>
          <tpl hier="20" item="0"/>
        </tpls>
      </n>
      <m in="1" fc="000000FF">
        <tpls c="3">
          <tpl fld="2" item="4"/>
          <tpl fld="1" item="9"/>
          <tpl hier="20" item="0"/>
        </tpls>
      </m>
      <n v="0.15485949663235068" in="1" fc="000000FF">
        <tpls c="3">
          <tpl fld="2" item="4"/>
          <tpl fld="1" item="11"/>
          <tpl hier="20" item="0"/>
        </tpls>
      </n>
      <n v="1257030" in="0">
        <tpls c="3">
          <tpl fld="2" item="5"/>
          <tpl fld="1" item="3"/>
          <tpl hier="20" item="0"/>
        </tpls>
      </n>
      <n v="2056137" in="0">
        <tpls c="3">
          <tpl fld="2" item="5"/>
          <tpl fld="1" item="4"/>
          <tpl hier="20" item="0"/>
        </tpls>
      </n>
      <n v="2518131" in="0">
        <tpls c="3">
          <tpl fld="2" item="5"/>
          <tpl fld="1" item="5"/>
          <tpl hier="20" item="0"/>
        </tpls>
      </n>
      <n v="12846419.129999995" in="0">
        <tpls c="3">
          <tpl fld="2" item="6"/>
          <tpl fld="1" item="3"/>
          <tpl hier="20" item="0"/>
        </tpls>
      </n>
      <n v="7707851.4779999983" in="0">
        <tpls c="3">
          <tpl fld="2" item="6"/>
          <tpl fld="1" item="4"/>
          <tpl hier="20" item="0"/>
        </tpls>
      </n>
      <n v="2569283.8259999994" in="0">
        <tpls c="3">
          <tpl fld="2" item="6"/>
          <tpl fld="1" item="5"/>
          <tpl hier="20" item="0"/>
        </tpls>
      </n>
      <m in="1" fc="000000FF">
        <tpls c="3">
          <tpl fld="2" item="4"/>
          <tpl fld="1" item="3"/>
          <tpl hier="20" item="0"/>
        </tpls>
      </m>
      <m in="1" fc="000000FF">
        <tpls c="3">
          <tpl fld="2" item="4"/>
          <tpl fld="1" item="4"/>
          <tpl hier="20" item="0"/>
        </tpls>
      </m>
      <n v="0.16822197517698462" in="1" fc="000000FF">
        <tpls c="3">
          <tpl fld="2" item="4"/>
          <tpl fld="1" item="5"/>
          <tpl hier="20" item="0"/>
        </tpls>
      </n>
      <m in="0">
        <tpls c="3">
          <tpl fld="2" item="7"/>
          <tpl fld="1" item="3"/>
          <tpl hier="20" item="0"/>
        </tpls>
      </m>
      <m in="0">
        <tpls c="3">
          <tpl fld="2" item="7"/>
          <tpl fld="1" item="4"/>
          <tpl hier="20" item="0"/>
        </tpls>
      </m>
      <n v="216105" in="0">
        <tpls c="3">
          <tpl fld="2" item="7"/>
          <tpl fld="1" item="5"/>
          <tpl hier="20" item="0"/>
        </tpls>
      </n>
      <m in="0">
        <tpls c="3">
          <tpl fld="2" item="0"/>
          <tpl hier="1" item="4294967295"/>
          <tpl hier="20" item="0"/>
        </tpls>
      </m>
      <n v="395418270" in="0">
        <tpls c="3">
          <tpl fld="2" item="0"/>
          <tpl fld="1" item="8"/>
          <tpl hier="20" item="0"/>
        </tpls>
      </n>
      <n v="608494410" in="0">
        <tpls c="3">
          <tpl fld="2" item="0"/>
          <tpl fld="1" item="6"/>
          <tpl hier="20" item="0"/>
        </tpls>
      </n>
      <n v="635424900" in="0">
        <tpls c="3">
          <tpl fld="2" item="0"/>
          <tpl fld="1" item="7"/>
          <tpl hier="20" item="0"/>
        </tpls>
      </n>
      <n v="6.1703499764864063E-2" in="1" fc="000000FF">
        <tpls c="3">
          <tpl fld="2" item="8"/>
          <tpl fld="1" item="0"/>
          <tpl hier="20" item="0"/>
        </tpls>
      </n>
      <n v="0.1716197941484206" in="1" fc="000000FF">
        <tpls c="3">
          <tpl fld="2" item="8"/>
          <tpl fld="1" item="2"/>
          <tpl hier="20" item="0"/>
        </tpls>
      </n>
      <n v="1729324996.9949999" in="0">
        <tpls c="3">
          <tpl fld="2" item="1"/>
          <tpl fld="1" item="6"/>
          <tpl hier="20" item="0"/>
        </tpls>
      </n>
      <n v="234751890" in="0">
        <tpls c="3">
          <tpl fld="2" item="9"/>
          <tpl fld="1" item="0"/>
          <tpl hier="20" item="0"/>
        </tpls>
      </n>
      <n v="178071840" in="0">
        <tpls c="3">
          <tpl fld="2" item="9"/>
          <tpl fld="1" item="2"/>
          <tpl hier="20" item="0"/>
        </tpls>
      </n>
      <m in="1" fc="000000FF">
        <tpls c="3">
          <tpl fld="2" item="2"/>
          <tpl fld="1" item="8"/>
          <tpl hier="20" item="0"/>
        </tpls>
      </m>
      <n v="345864999.39899999" in="0">
        <tpls c="3">
          <tpl fld="2" item="10"/>
          <tpl fld="1" item="0"/>
          <tpl hier="20" item="0"/>
        </tpls>
      </n>
      <n v="61739820" in="0">
        <tpls c="3">
          <tpl fld="2" item="3"/>
          <tpl fld="1" item="7"/>
          <tpl hier="20" item="0"/>
        </tpls>
      </n>
      <n v="651562410" in="0">
        <tpls c="3">
          <tpl fld="2" item="0"/>
          <tpl fld="1" item="11"/>
          <tpl hier="20" item="0"/>
        </tpls>
      </n>
      <n v="451334580" in="0">
        <tpls c="3">
          <tpl fld="2" item="0"/>
          <tpl fld="1" item="10"/>
          <tpl hier="20" item="0"/>
        </tpls>
      </n>
      <n v="234751890" in="0">
        <tpls c="3">
          <tpl fld="2" item="0"/>
          <tpl fld="1" item="9"/>
          <tpl hier="20" item="0"/>
        </tpls>
      </n>
      <n v="1383459997.596" in="0">
        <tpls c="3">
          <tpl fld="2" item="1"/>
          <tpl fld="1" item="11"/>
          <tpl hier="20" item="0"/>
        </tpls>
      </n>
      <n v="2766919995.1919999" in="0">
        <tpls c="3">
          <tpl fld="2" item="1"/>
          <tpl fld="1" item="10"/>
          <tpl hier="20" item="0"/>
        </tpls>
      </n>
      <n v="4150379992.7880006" in="0">
        <tpls c="3">
          <tpl fld="2" item="1"/>
          <tpl fld="1" item="9"/>
          <tpl hier="20" item="0"/>
        </tpls>
      </n>
      <n v="0.16387911496824295" in="1" fc="000000FF">
        <tpls c="3">
          <tpl fld="2" item="2"/>
          <tpl fld="1" item="11"/>
          <tpl hier="20" item="0"/>
        </tpls>
      </n>
      <m in="1" fc="000000FF">
        <tpls c="3">
          <tpl fld="2" item="2"/>
          <tpl fld="1" item="10"/>
          <tpl hier="20" item="0"/>
        </tpls>
      </m>
      <m in="1" fc="000000FF">
        <tpls c="3">
          <tpl fld="2" item="2"/>
          <tpl fld="1" item="9"/>
          <tpl hier="20" item="0"/>
        </tpls>
      </m>
      <n v="56680050" in="0">
        <tpls c="3">
          <tpl fld="2" item="3"/>
          <tpl fld="1" item="11"/>
          <tpl hier="20" item="0"/>
        </tpls>
      </n>
      <m in="0">
        <tpls c="3">
          <tpl fld="2" item="3"/>
          <tpl fld="1" item="10"/>
          <tpl hier="20" item="0"/>
        </tpls>
      </m>
      <m in="0">
        <tpls c="3">
          <tpl fld="2" item="3"/>
          <tpl fld="1" item="9"/>
          <tpl hier="20" item="0"/>
        </tpls>
      </m>
      <m in="1" fc="000000FF">
        <tpls c="3">
          <tpl fld="2" item="4"/>
          <tpl fld="1" item="10"/>
          <tpl hier="20" item="0"/>
        </tpls>
      </m>
      <n v="0.17746501783333926" in="1" fc="000000FF">
        <tpls c="3">
          <tpl fld="2" item="4"/>
          <tpl fld="1" item="7"/>
          <tpl hier="20" item="0"/>
        </tpls>
      </n>
      <m in="1" fc="000000FF">
        <tpls c="3">
          <tpl fld="2" item="4"/>
          <tpl fld="1" item="6"/>
          <tpl hier="20" item="0"/>
        </tpls>
      </m>
      <m in="1" fc="000000FF">
        <tpls c="3">
          <tpl fld="2" item="4"/>
          <tpl fld="1" item="8"/>
          <tpl hier="20" item="0"/>
        </tpls>
      </m>
      <n v="2424720" in="0">
        <tpls c="3">
          <tpl fld="2" item="5"/>
          <tpl fld="1" item="11"/>
          <tpl hier="20" item="0"/>
        </tpls>
      </n>
      <n v="1659951" in="0">
        <tpls c="3">
          <tpl fld="2" item="5"/>
          <tpl fld="1" item="10"/>
          <tpl hier="20" item="0"/>
        </tpls>
      </n>
      <n v="856803" in="0">
        <tpls c="3">
          <tpl fld="2" item="5"/>
          <tpl fld="1" item="9"/>
          <tpl hier="20" item="0"/>
        </tpls>
      </n>
      <n v="2438040" in="0">
        <tpls c="3">
          <tpl fld="2" item="5"/>
          <tpl fld="1" item="7"/>
          <tpl hier="20" item="0"/>
        </tpls>
      </n>
      <n v="2247945" in="0">
        <tpls c="3">
          <tpl fld="2" item="5"/>
          <tpl fld="1" item="6"/>
          <tpl hier="20" item="0"/>
        </tpls>
      </n>
      <n v="1448706" in="0">
        <tpls c="3">
          <tpl fld="2" item="5"/>
          <tpl fld="1" item="8"/>
          <tpl hier="20" item="0"/>
        </tpls>
      </n>
      <m in="0">
        <tpls c="3">
          <tpl fld="2" item="5"/>
          <tpl hier="1" item="4294967295"/>
          <tpl hier="20" item="0"/>
        </tpls>
      </m>
      <n v="15415702.955999993" in="0">
        <tpls c="3">
          <tpl fld="2" item="6"/>
          <tpl fld="1" item="9"/>
          <tpl hier="20" item="0"/>
        </tpls>
      </n>
      <n v="5138567.6519999988" in="0">
        <tpls c="3">
          <tpl fld="2" item="6"/>
          <tpl fld="1" item="11"/>
          <tpl hier="20" item="0"/>
        </tpls>
      </n>
      <n v="10277135.303999998" in="0">
        <tpls c="3">
          <tpl fld="2" item="6"/>
          <tpl fld="1" item="10"/>
          <tpl hier="20" item="0"/>
        </tpls>
      </n>
      <n v="1284641.9129999997" in="0">
        <tpls c="3">
          <tpl fld="2" item="6"/>
          <tpl fld="1" item="7"/>
          <tpl hier="20" item="0"/>
        </tpls>
      </n>
      <n v="6423209.5649999985" in="0">
        <tpls c="3">
          <tpl fld="2" item="6"/>
          <tpl fld="1" item="6"/>
          <tpl hier="20" item="0"/>
        </tpls>
      </n>
      <n v="11561777.216999996" in="0">
        <tpls c="3">
          <tpl fld="2" item="6"/>
          <tpl fld="1" item="8"/>
          <tpl hier="20" item="0"/>
        </tpls>
      </n>
      <m in="0">
        <tpls c="3">
          <tpl fld="2" item="7"/>
          <tpl fld="1" item="9"/>
          <tpl hier="20" item="0"/>
        </tpls>
      </m>
      <n v="198939" in="0">
        <tpls c="3">
          <tpl fld="2" item="7"/>
          <tpl fld="1" item="11"/>
          <tpl hier="20" item="0"/>
        </tpls>
      </n>
      <m in="0">
        <tpls c="3">
          <tpl fld="2" item="7"/>
          <tpl fld="1" item="10"/>
          <tpl hier="20" item="0"/>
        </tpls>
      </m>
      <n v="227979" in="0">
        <tpls c="3">
          <tpl fld="2" item="7"/>
          <tpl fld="1" item="7"/>
          <tpl hier="20" item="0"/>
        </tpls>
      </n>
      <m in="0">
        <tpls c="3">
          <tpl fld="2" item="7"/>
          <tpl fld="1" item="6"/>
          <tpl hier="20" item="0"/>
        </tpls>
      </m>
      <m in="0">
        <tpls c="3">
          <tpl fld="2" item="7"/>
          <tpl fld="1" item="8"/>
          <tpl hier="20" item="0"/>
        </tpls>
      </m>
      <n v="0.1696846243533762" in="1" fc="000000FF">
        <tpls c="3">
          <tpl fld="2" item="8"/>
          <tpl fld="1" item="11"/>
          <tpl hier="20" item="0"/>
        </tpls>
      </n>
      <n v="8.4842312176688098E-2" in="1" fc="000000FF">
        <tpls c="3">
          <tpl fld="2" item="8"/>
          <tpl fld="1" item="10"/>
          <tpl hier="20" item="0"/>
        </tpls>
      </n>
      <n v="5.6561541451125394E-2" in="1" fc="000000FF">
        <tpls c="3">
          <tpl fld="2" item="8"/>
          <tpl fld="1" item="9"/>
          <tpl hier="20" item="0"/>
        </tpls>
      </n>
      <m in="1" fc="000000FF">
        <tpls c="3">
          <tpl fld="2" item="8"/>
          <tpl hier="1" item="4294967295"/>
          <tpl hier="20" item="0"/>
        </tpls>
      </m>
      <n v="0.17850843568237193" in="1" fc="000000FF">
        <tpls c="3">
          <tpl fld="2" item="8"/>
          <tpl fld="1" item="7"/>
          <tpl hier="20" item="0"/>
        </tpls>
      </n>
      <n v="0.13574769948270096" in="1" fc="000000FF">
        <tpls c="3">
          <tpl fld="2" item="8"/>
          <tpl fld="1" item="6"/>
          <tpl hier="20" item="0"/>
        </tpls>
      </n>
      <n v="7.541538860150053E-2" in="1" fc="000000FF">
        <tpls c="3">
          <tpl fld="2" item="8"/>
          <tpl fld="1" item="8"/>
          <tpl hier="20" item="0"/>
        </tpls>
      </n>
      <n v="0.17411380193035547" in="1" fc="000000FF">
        <tpls c="3">
          <tpl fld="2" item="8"/>
          <tpl fld="1" item="5"/>
          <tpl hier="20" item="0"/>
        </tpls>
      </n>
      <n v="0.11312308290225082" in="1" fc="000000FF">
        <tpls c="3">
          <tpl fld="2" item="8"/>
          <tpl fld="1" item="4"/>
          <tpl hier="20" item="0"/>
        </tpls>
      </n>
      <n v="6.7873849741350481E-2" in="1" fc="000000FF">
        <tpls c="3">
          <tpl fld="2" item="8"/>
          <tpl fld="1" item="3"/>
          <tpl hier="20" item="0"/>
        </tpls>
      </n>
      <n v="234751890" in="0">
        <tpls c="3">
          <tpl fld="2" item="9"/>
          <tpl fld="1" item="11"/>
          <tpl hier="20" item="0"/>
        </tpls>
      </n>
      <n v="234751890" in="0">
        <tpls c="3">
          <tpl fld="2" item="9"/>
          <tpl fld="1" item="10"/>
          <tpl hier="20" item="0"/>
        </tpls>
      </n>
      <n v="234751890" in="0">
        <tpls c="3">
          <tpl fld="2" item="9"/>
          <tpl fld="1" item="9"/>
          <tpl hier="20" item="0"/>
        </tpls>
      </n>
      <n v="234751890" in="0">
        <tpls c="3">
          <tpl fld="2" item="9"/>
          <tpl fld="1" item="1"/>
          <tpl hier="20" item="0"/>
        </tpls>
      </n>
      <n v="234751890" in="0">
        <tpls c="3">
          <tpl fld="2" item="9"/>
          <tpl fld="1" item="6"/>
          <tpl hier="20" item="0"/>
        </tpls>
      </n>
      <n v="61739820" in="0">
        <tpls c="3">
          <tpl fld="2" item="9"/>
          <tpl fld="1" item="7"/>
          <tpl hier="20" item="0"/>
        </tpls>
      </n>
      <n v="234751890" in="0">
        <tpls c="3">
          <tpl fld="2" item="9"/>
          <tpl fld="1" item="8"/>
          <tpl hier="20" item="0"/>
        </tpls>
      </n>
      <n v="120439740" in="0">
        <tpls c="3">
          <tpl fld="2" item="9"/>
          <tpl fld="1" item="5"/>
          <tpl hier="20" item="0"/>
        </tpls>
      </n>
      <n v="234751890" in="0">
        <tpls c="3">
          <tpl fld="2" item="9"/>
          <tpl fld="1" item="4"/>
          <tpl hier="20" item="0"/>
        </tpls>
      </n>
      <n v="234751890" in="0">
        <tpls c="3">
          <tpl fld="2" item="9"/>
          <tpl fld="1" item="3"/>
          <tpl hier="20" item="0"/>
        </tpls>
      </n>
      <n v="345864999.39899999" in="0">
        <tpls c="3">
          <tpl fld="2" item="10"/>
          <tpl fld="1" item="11"/>
          <tpl hier="20" item="0"/>
        </tpls>
      </n>
      <n v="345864999.39899999" in="0">
        <tpls c="3">
          <tpl fld="2" item="10"/>
          <tpl fld="1" item="10"/>
          <tpl hier="20" item="0"/>
        </tpls>
      </n>
      <n v="345864999.39899999" in="0">
        <tpls c="3">
          <tpl fld="2" item="10"/>
          <tpl fld="1" item="9"/>
          <tpl hier="20" item="0"/>
        </tpls>
      </n>
      <n v="345864999.39899999" in="0">
        <tpls c="3">
          <tpl fld="2" item="10"/>
          <tpl fld="1" item="2"/>
          <tpl hier="20" item="0"/>
        </tpls>
      </n>
      <n v="345864999.39899999" in="0">
        <tpls c="3">
          <tpl fld="2" item="10"/>
          <tpl fld="1" item="7"/>
          <tpl hier="20" item="0"/>
        </tpls>
      </n>
      <n v="345864999.39899999" in="0">
        <tpls c="3">
          <tpl fld="2" item="10"/>
          <tpl fld="1" item="1"/>
          <tpl hier="20" item="0"/>
        </tpls>
      </n>
      <n v="345864999.39899999" in="0">
        <tpls c="3">
          <tpl fld="2" item="10"/>
          <tpl fld="1" item="6"/>
          <tpl hier="20" item="0"/>
        </tpls>
      </n>
      <n v="345864999.39899999" in="0">
        <tpls c="3">
          <tpl fld="2" item="10"/>
          <tpl fld="1" item="8"/>
          <tpl hier="20" item="0"/>
        </tpls>
      </n>
      <n v="345864999.39899999" in="0">
        <tpls c="3">
          <tpl fld="2" item="10"/>
          <tpl fld="1" item="5"/>
          <tpl hier="20" item="0"/>
        </tpls>
      </n>
      <n v="345864999.39899999" in="0">
        <tpls c="3">
          <tpl fld="2" item="10"/>
          <tpl fld="1" item="4"/>
          <tpl hier="20" item="0"/>
        </tpls>
      </n>
      <n v="345864999.39899999" in="0">
        <tpls c="3">
          <tpl fld="2" item="10"/>
          <tpl fld="1" item="3"/>
          <tpl hier="20" item="0"/>
        </tpls>
      </n>
      <n v="0.16673965548872766" in="1" fc="000000FF">
        <tpls c="3">
          <tpl fld="2" item="11"/>
          <tpl fld="1" item="11"/>
          <tpl hier="20" item="0"/>
        </tpls>
      </n>
      <n v="8.3369827744363828E-2" in="1" fc="000000FF">
        <tpls c="3">
          <tpl fld="2" item="11"/>
          <tpl fld="1" item="10"/>
          <tpl hier="20" item="0"/>
        </tpls>
      </n>
      <n v="5.557988516290923E-2" in="1" fc="000000FF">
        <tpls c="3">
          <tpl fld="2" item="11"/>
          <tpl fld="1" item="9"/>
          <tpl hier="20" item="0"/>
        </tpls>
      </n>
      <n v="0.17746501783333926" in="1" fc="000000FF">
        <tpls c="3">
          <tpl fld="2" item="11"/>
          <tpl fld="1" item="7"/>
          <tpl hier="20" item="0"/>
        </tpls>
      </n>
      <n v="0.13339172439098212" in="1" fc="000000FF">
        <tpls c="3">
          <tpl fld="2" item="11"/>
          <tpl fld="1" item="6"/>
          <tpl hier="20" item="0"/>
        </tpls>
      </n>
      <n v="7.4106513550545636E-2" in="1" fc="000000FF">
        <tpls c="3">
          <tpl fld="2" item="11"/>
          <tpl fld="1" item="8"/>
          <tpl hier="20" item="0"/>
        </tpls>
      </n>
      <m in="1" fc="000000FF">
        <tpls c="3">
          <tpl fld="2" item="11"/>
          <tpl hier="1" item="4294967295"/>
          <tpl hier="20" item="0"/>
        </tpls>
      </m>
      <n v="0.11115977032581843" in="1" fc="000000FF">
        <tpls c="3">
          <tpl fld="2" item="11"/>
          <tpl fld="1" item="4"/>
          <tpl hier="20" item="0"/>
        </tpls>
      </n>
      <n v="0.17284349650516195" in="1" fc="000000FF">
        <tpls c="3">
          <tpl fld="2" item="11"/>
          <tpl fld="1" item="5"/>
          <tpl hier="20" item="0"/>
        </tpls>
      </n>
      <n v="6.6695862195491076E-2" in="1" fc="000000FF">
        <tpls c="3">
          <tpl fld="2" item="11"/>
          <tpl fld="1" item="3"/>
          <tpl hier="20" item="0"/>
        </tpls>
      </n>
      <n v="0.1706997084408533" in="1" fc="000000FF">
        <tpls c="3">
          <tpl fld="2" item="11"/>
          <tpl fld="1" item="2"/>
          <tpl hier="20" item="0"/>
        </tpls>
      </n>
      <n v="9.5279803136415792E-2" in="1" fc="000000FF">
        <tpls c="3">
          <tpl fld="2" item="11"/>
          <tpl fld="1" item="1"/>
          <tpl hier="20" item="0"/>
        </tpls>
      </n>
      <n v="6.0632601995900981E-2" in="1" fc="000000FF">
        <tpls c="3">
          <tpl fld="2" item="11"/>
          <tpl fld="1" item="0"/>
          <tpl hier="20" item="0"/>
        </tpls>
      </n>
      <n v="856803" in="0">
        <tpls c="3">
          <tpl fld="2" item="12"/>
          <tpl fld="1" item="11"/>
          <tpl hier="20" item="0"/>
        </tpls>
      </n>
      <n v="856803" in="0">
        <tpls c="3">
          <tpl fld="2" item="12"/>
          <tpl fld="1" item="10"/>
          <tpl hier="20" item="0"/>
        </tpls>
      </n>
      <n v="856803" in="0">
        <tpls c="3">
          <tpl fld="2" item="12"/>
          <tpl fld="1" item="9"/>
          <tpl hier="20" item="0"/>
        </tpls>
      </n>
      <n v="227979" in="0">
        <tpls c="3">
          <tpl fld="2" item="12"/>
          <tpl fld="1" item="7"/>
          <tpl hier="20" item="0"/>
        </tpls>
      </n>
      <n v="856803" in="0">
        <tpls c="3">
          <tpl fld="2" item="12"/>
          <tpl fld="1" item="6"/>
          <tpl hier="20" item="0"/>
        </tpls>
      </n>
      <n v="856803" in="0">
        <tpls c="3">
          <tpl fld="2" item="12"/>
          <tpl fld="1" item="8"/>
          <tpl hier="20" item="0"/>
        </tpls>
      </n>
      <n v="856803" in="0">
        <tpls c="3">
          <tpl fld="2" item="12"/>
          <tpl fld="1" item="3"/>
          <tpl hier="20" item="0"/>
        </tpls>
      </n>
      <n v="444084" in="0">
        <tpls c="3">
          <tpl fld="2" item="12"/>
          <tpl fld="1" item="5"/>
          <tpl hier="20" item="0"/>
        </tpls>
      </n>
      <n v="856803" in="0">
        <tpls c="3">
          <tpl fld="2" item="12"/>
          <tpl fld="1" item="4"/>
          <tpl hier="20" item="0"/>
        </tpls>
      </n>
      <n v="657864" in="0">
        <tpls c="3">
          <tpl fld="2" item="12"/>
          <tpl fld="1" item="2"/>
          <tpl hier="20" item="0"/>
        </tpls>
      </n>
      <n v="856803" in="0">
        <tpls c="3">
          <tpl fld="2" item="12"/>
          <tpl fld="1" item="1"/>
          <tpl hier="20" item="0"/>
        </tpls>
      </n>
      <n v="856803" in="0">
        <tpls c="3">
          <tpl fld="2" item="12"/>
          <tpl fld="1" item="0"/>
          <tpl hier="20" item="0"/>
        </tpls>
      </n>
      <n v="1284641.9129999997" in="0">
        <tpls c="3">
          <tpl hier="0" item="4294967295"/>
          <tpl fld="1" item="11"/>
          <tpl hier="20" item="0"/>
        </tpls>
      </n>
      <n v="1284641.9129999997" in="0">
        <tpls c="3">
          <tpl hier="0" item="4294967295"/>
          <tpl fld="1" item="10"/>
          <tpl hier="20" item="0"/>
        </tpls>
      </n>
      <n v="1284641.9129999997" in="0">
        <tpls c="3">
          <tpl hier="0" item="4294967295"/>
          <tpl fld="1" item="9"/>
          <tpl hier="20" item="0"/>
        </tpls>
      </n>
      <n v="1284641.9129999997" in="0">
        <tpls c="3">
          <tpl hier="0" item="4294967295"/>
          <tpl fld="1" item="7"/>
          <tpl hier="20" item="0"/>
        </tpls>
      </n>
      <n v="1284641.9129999997" in="0">
        <tpls c="3">
          <tpl hier="0" item="4294967295"/>
          <tpl fld="1" item="6"/>
          <tpl hier="20" item="0"/>
        </tpls>
      </n>
      <n v="1284641.9129999997" in="0">
        <tpls c="3">
          <tpl hier="0" item="4294967295"/>
          <tpl fld="1" item="8"/>
          <tpl hier="20" item="0"/>
        </tpls>
      </n>
      <n v="1284641.9129999997" in="0">
        <tpls c="3">
          <tpl hier="0" item="4294967295"/>
          <tpl fld="1" item="4"/>
          <tpl hier="20" item="0"/>
        </tpls>
      </n>
      <n v="1284641.9129999997" in="0">
        <tpls c="3">
          <tpl hier="0" item="4294967295"/>
          <tpl fld="1" item="5"/>
          <tpl hier="20" item="0"/>
        </tpls>
      </n>
      <n v="1284641.9129999997" in="0">
        <tpls c="3">
          <tpl hier="0" item="4294967295"/>
          <tpl fld="1" item="3"/>
          <tpl hier="20" item="0"/>
        </tpls>
      </n>
      <n v="1284641.9129999997" in="0">
        <tpls c="3">
          <tpl hier="0" item="4294967295"/>
          <tpl fld="1" item="2"/>
          <tpl hier="20" item="0"/>
        </tpls>
      </n>
      <n v="1284641.9129999997" in="0">
        <tpls c="3">
          <tpl hier="0" item="4294967295"/>
          <tpl fld="1" item="1"/>
          <tpl hier="20" item="0"/>
        </tpls>
      </n>
      <n v="1284641.9129999997" in="0">
        <tpls c="3">
          <tpl hier="0" item="4294967295"/>
          <tpl fld="1" item="0"/>
          <tpl hier="20" item="0"/>
        </tpls>
      </n>
      <m in="0">
        <tpls c="3">
          <tpl fld="2" item="3"/>
          <tpl fld="1" item="0"/>
          <tpl hier="20" item="0"/>
        </tpls>
      </m>
      <n v="3804514993.3890004" in="0">
        <tpls c="3">
          <tpl fld="2" item="1"/>
          <tpl fld="1" item="0"/>
          <tpl hier="20" item="0"/>
        </tpls>
      </n>
      <n v="302618670" in="0">
        <tpls c="3">
          <tpl fld="2" item="0"/>
          <tpl fld="1" item="0"/>
          <tpl hier="20" item="0"/>
        </tpls>
      </n>
      <n v="57632100" in="0">
        <tpls c="3">
          <tpl fld="2" item="3"/>
          <tpl fld="1" item="2"/>
          <tpl hier="20" item="0"/>
        </tpls>
      </n>
      <n v="0.16663177858455092" in="1" fc="000000FF">
        <tpls c="3">
          <tpl fld="2" item="2"/>
          <tpl fld="1" item="2"/>
          <tpl hier="20" item="0"/>
        </tpls>
      </n>
      <n v="640206060" in="0">
        <tpls c="3">
          <tpl fld="2" item="0"/>
          <tpl fld="1" item="2"/>
          <tpl hier="20" item="0"/>
        </tpls>
      </n>
      <n v="9.6962642487643552E-2" in="1" fc="000000FF">
        <tpls c="3">
          <tpl fld="2" item="8"/>
          <tpl fld="1" item="1"/>
          <tpl hier="20" item="0"/>
        </tpls>
      </n>
      <m in="0">
        <tpls c="3">
          <tpl fld="2" item="7"/>
          <tpl fld="1" item="1"/>
          <tpl hier="20" item="0"/>
        </tpls>
      </m>
      <m in="1" fc="000000FF">
        <tpls c="3">
          <tpl fld="2" item="4"/>
          <tpl fld="1" item="1"/>
          <tpl hier="20" item="0"/>
        </tpls>
      </m>
      <n v="8992493.3909999989" in="0">
        <tpls c="3">
          <tpl fld="2" item="6"/>
          <tpl fld="1" item="1"/>
          <tpl hier="20" item="0"/>
        </tpls>
      </n>
      <n v="1874268" in="0">
        <tpls c="3">
          <tpl fld="2" item="5"/>
          <tpl fld="1" item="1"/>
          <tpl hier="20" item="0"/>
        </tpls>
      </n>
      <m in="0">
        <tpls c="3">
          <tpl fld="2" item="3"/>
          <tpl fld="1" item="1"/>
          <tpl hier="20" item="0"/>
        </tpls>
      </m>
      <n v="508216560" in="0">
        <tpls c="3">
          <tpl fld="2" item="0"/>
          <tpl fld="1" item="1"/>
          <tpl hier="20" item="0"/>
        </tpls>
      </n>
      <m in="1" fc="000000FF">
        <tpls c="3">
          <tpl fld="2" item="2"/>
          <tpl fld="1" item="1"/>
          <tpl hier="20" item="0"/>
        </tpls>
      </m>
      <n v="2421054995.7929997" in="0">
        <tpls c="3">
          <tpl fld="2" item="1"/>
          <tpl fld="1" item="1"/>
          <tpl hier="20" item="0"/>
        </tpls>
      </n>
      <n v="0.67873849741350478" in="1" fc="000000FF">
        <tpls c="4">
          <tpl fld="2" item="2"/>
          <tpl hier="1" item="4294967295"/>
          <tpl fld="3" item="0"/>
          <tpl hier="20" item="0"/>
        </tpls>
      </n>
      <n v="345864999.39899999" in="0">
        <tpls c="4">
          <tpl fld="2" item="1"/>
          <tpl hier="1" item="4294967295"/>
          <tpl fld="3" item="0"/>
          <tpl hier="20" item="0"/>
        </tpls>
      </n>
      <n v="234751890" in="0">
        <tpls c="3">
          <tpl fld="2" item="3"/>
          <tpl fld="3" item="0"/>
          <tpl hier="20" item="0"/>
        </tpls>
      </n>
      <n v="0.66695862195491062" in="1" fc="000000FF">
        <tpls c="4">
          <tpl fld="2" item="4"/>
          <tpl hier="1" item="4294967295"/>
          <tpl fld="3" item="0"/>
          <tpl hier="20" item="0"/>
        </tpls>
      </n>
      <n v="1284641.9129999997" in="0">
        <tpls c="4">
          <tpl fld="2" item="6"/>
          <tpl hier="1" item="4294967295"/>
          <tpl fld="3" item="0"/>
          <tpl hier="20" item="0"/>
        </tpls>
      </n>
      <n v="856803" in="0">
        <tpls c="3">
          <tpl fld="2" item="7"/>
          <tpl fld="3" item="0"/>
          <tpl hier="20" item="0"/>
        </tpls>
      </n>
      <n v="234751890" in="0">
        <tpls c="4">
          <tpl fld="2" item="9"/>
          <tpl hier="1" item="4294967295"/>
          <tpl fld="3" item="0"/>
          <tpl hier="20" item="0"/>
        </tpls>
      </n>
      <n v="345864999.39899999" in="0">
        <tpls c="3">
          <tpl fld="2" item="10"/>
          <tpl fld="3" item="0"/>
          <tpl hier="20" item="0"/>
        </tpls>
      </n>
      <n v="856803" in="0">
        <tpls c="4">
          <tpl fld="2" item="12"/>
          <tpl hier="1" item="4294967295"/>
          <tpl fld="3" item="0"/>
          <tpl hier="20" item="0"/>
        </tpls>
      </n>
      <n v="1284641.9129999997" in="0">
        <tpls c="3">
          <tpl hier="0" item="4294967295"/>
          <tpl fld="3" item="0"/>
          <tpl hier="20" item="0"/>
        </tpls>
      </n>
      <n v="304618037.01600009" in="0">
        <tpls c="3">
          <tpl fld="2" item="1"/>
          <tpl fld="1" item="7"/>
          <tpl hier="20" item="1"/>
        </tpls>
      </n>
      <n v="0.3541351361092705" in="1" fc="000000FF">
        <tpls c="4">
          <tpl fld="2" item="2"/>
          <tpl hier="1" item="4294967295"/>
          <tpl fld="3" item="0"/>
          <tpl hier="20" item="1"/>
        </tpls>
      </n>
      <n v="8.0279225221044692E-2" in="1" fc="000000FF">
        <tpls c="3">
          <tpl fld="2" item="2"/>
          <tpl fld="1" item="7"/>
          <tpl hier="20" item="1"/>
        </tpls>
      </n>
      <n v="913854111.04800034" in="0">
        <tpls c="3">
          <tpl fld="2" item="1"/>
          <tpl fld="1" item="2"/>
          <tpl hier="20" item="1"/>
        </tpls>
      </n>
      <m in="1" fc="000000FF">
        <tpls c="3">
          <tpl fld="2" item="2"/>
          <tpl fld="1" item="0"/>
          <tpl hier="20" item="1"/>
        </tpls>
      </m>
      <m in="0">
        <tpls c="3">
          <tpl fld="2" item="3"/>
          <tpl fld="1" item="8"/>
          <tpl hier="20" item="1"/>
        </tpls>
      </m>
      <n v="2741562333.144001" in="0">
        <tpls c="3">
          <tpl fld="2" item="1"/>
          <tpl fld="1" item="8"/>
          <tpl hier="20" item="1"/>
        </tpls>
      </n>
      <m in="1" fc="000000FF">
        <tpls c="3">
          <tpl fld="2" item="2"/>
          <tpl fld="1" item="6"/>
          <tpl hier="20" item="1"/>
        </tpls>
      </m>
      <m in="0">
        <tpls c="3">
          <tpl fld="2" item="3"/>
          <tpl fld="1" item="6"/>
          <tpl hier="20" item="1"/>
        </tpls>
      </m>
      <n v="203619" in="0">
        <tpls c="3">
          <tpl fld="2" item="5"/>
          <tpl fld="1" item="0"/>
          <tpl hier="20" item="1"/>
        </tpls>
      </n>
      <n v="497541" in="0">
        <tpls c="3">
          <tpl fld="2" item="5"/>
          <tpl fld="1" item="2"/>
          <tpl hier="20" item="1"/>
        </tpls>
      </n>
      <n v="4670126.0100000016" in="0">
        <tpls c="3">
          <tpl fld="2" item="6"/>
          <tpl fld="1" item="0"/>
          <tpl hier="20" item="1"/>
        </tpls>
      </n>
      <n v="1273670.7300000004" in="0">
        <tpls c="3">
          <tpl fld="2" item="6"/>
          <tpl fld="1" item="2"/>
          <tpl hier="20" item="1"/>
        </tpls>
      </n>
      <m in="1" fc="000000FF">
        <tpls c="3">
          <tpl fld="2" item="4"/>
          <tpl fld="1" item="0"/>
          <tpl hier="20" item="1"/>
        </tpls>
      </m>
      <n v="0.10404258877802738" in="1" fc="000000FF">
        <tpls c="3">
          <tpl fld="2" item="4"/>
          <tpl fld="1" item="2"/>
          <tpl hier="20" item="1"/>
        </tpls>
      </n>
      <m in="0">
        <tpls c="3">
          <tpl fld="2" item="7"/>
          <tpl fld="1" item="0"/>
          <tpl hier="20" item="1"/>
        </tpls>
      </m>
      <n v="44172" in="0">
        <tpls c="3">
          <tpl fld="2" item="7"/>
          <tpl fld="1" item="2"/>
          <tpl hier="20" item="1"/>
        </tpls>
      </n>
      <n v="189076650" in="0">
        <tpls c="3">
          <tpl fld="2" item="0"/>
          <tpl fld="1" item="3"/>
          <tpl hier="20" item="1"/>
        </tpls>
      </n>
      <n v="283025700" in="0">
        <tpls c="3">
          <tpl fld="2" item="0"/>
          <tpl fld="1" item="4"/>
          <tpl hier="20" item="1"/>
        </tpls>
      </n>
      <n v="322506000" in="0">
        <tpls c="3">
          <tpl fld="2" item="0"/>
          <tpl fld="1" item="5"/>
          <tpl hier="20" item="1"/>
        </tpls>
      </n>
      <n v="3046180370.1600013" in="0">
        <tpls c="3">
          <tpl fld="2" item="1"/>
          <tpl fld="1" item="3"/>
          <tpl hier="20" item="1"/>
        </tpls>
      </n>
      <n v="1827708222.0960004" in="0">
        <tpls c="3">
          <tpl fld="2" item="1"/>
          <tpl fld="1" item="4"/>
          <tpl hier="20" item="1"/>
        </tpls>
      </n>
      <n v="609236074.03200018" in="0">
        <tpls c="3">
          <tpl fld="2" item="1"/>
          <tpl fld="1" item="5"/>
          <tpl hier="20" item="1"/>
        </tpls>
      </n>
      <m in="1" fc="000000FF">
        <tpls c="3">
          <tpl fld="2" item="2"/>
          <tpl fld="1" item="3"/>
          <tpl hier="20" item="1"/>
        </tpls>
      </m>
      <m in="1" fc="000000FF">
        <tpls c="3">
          <tpl fld="2" item="2"/>
          <tpl fld="1" item="4"/>
          <tpl hier="20" item="1"/>
        </tpls>
      </m>
      <n v="7.0938018679652201E-2" in="1" fc="000000FF">
        <tpls c="3">
          <tpl fld="2" item="2"/>
          <tpl fld="1" item="5"/>
          <tpl hier="20" item="1"/>
        </tpls>
      </n>
      <m in="0">
        <tpls c="3">
          <tpl fld="2" item="3"/>
          <tpl fld="1" item="3"/>
          <tpl hier="20" item="1"/>
        </tpls>
      </m>
      <m in="0">
        <tpls c="3">
          <tpl fld="2" item="3"/>
          <tpl fld="1" item="4"/>
          <tpl hier="20" item="1"/>
        </tpls>
      </m>
      <n v="21609000" in="0">
        <tpls c="3">
          <tpl fld="2" item="3"/>
          <tpl fld="1" item="5"/>
          <tpl hier="20" item="1"/>
        </tpls>
      </n>
      <m in="1" fc="000000FF">
        <tpls c="3">
          <tpl fld="2" item="4"/>
          <tpl fld="1" item="9"/>
          <tpl hier="20" item="1"/>
        </tpls>
      </m>
      <n v="9.8997328768008944E-2" in="1" fc="000000FF">
        <tpls c="3">
          <tpl fld="2" item="4"/>
          <tpl fld="1" item="11"/>
          <tpl hier="20" item="1"/>
        </tpls>
      </n>
      <n v="268008" in="0">
        <tpls c="3">
          <tpl fld="2" item="5"/>
          <tpl fld="1" item="3"/>
          <tpl hier="20" item="1"/>
        </tpls>
      </n>
      <n v="412545" in="0">
        <tpls c="3">
          <tpl fld="2" item="5"/>
          <tpl fld="1" item="4"/>
          <tpl hier="20" item="1"/>
        </tpls>
      </n>
      <n v="486546" in="0">
        <tpls c="3">
          <tpl fld="2" item="5"/>
          <tpl fld="1" item="5"/>
          <tpl hier="20" item="1"/>
        </tpls>
      </n>
      <n v="4245569.1000000015" in="0">
        <tpls c="3">
          <tpl fld="2" item="6"/>
          <tpl fld="1" item="3"/>
          <tpl hier="20" item="1"/>
        </tpls>
      </n>
      <n v="2547341.4600000009" in="0">
        <tpls c="3">
          <tpl fld="2" item="6"/>
          <tpl fld="1" item="4"/>
          <tpl hier="20" item="1"/>
        </tpls>
      </n>
      <n v="849113.8200000003" in="0">
        <tpls c="3">
          <tpl fld="2" item="6"/>
          <tpl fld="1" item="5"/>
          <tpl hier="20" item="1"/>
        </tpls>
      </n>
      <m in="1" fc="000000FF">
        <tpls c="3">
          <tpl fld="2" item="4"/>
          <tpl fld="1" item="3"/>
          <tpl hier="20" item="1"/>
        </tpls>
      </m>
      <m in="1" fc="000000FF">
        <tpls c="3">
          <tpl fld="2" item="4"/>
          <tpl fld="1" item="4"/>
          <tpl hier="20" item="1"/>
        </tpls>
      </m>
      <n v="7.271110014438345E-2" in="1" fc="000000FF">
        <tpls c="3">
          <tpl fld="2" item="4"/>
          <tpl fld="1" item="5"/>
          <tpl hier="20" item="1"/>
        </tpls>
      </n>
      <m in="0">
        <tpls c="3">
          <tpl fld="2" item="7"/>
          <tpl fld="1" item="3"/>
          <tpl hier="20" item="1"/>
        </tpls>
      </m>
      <m in="0">
        <tpls c="3">
          <tpl fld="2" item="7"/>
          <tpl fld="1" item="4"/>
          <tpl hier="20" item="1"/>
        </tpls>
      </m>
      <n v="30870" in="0">
        <tpls c="3">
          <tpl fld="2" item="7"/>
          <tpl fld="1" item="5"/>
          <tpl hier="20" item="1"/>
        </tpls>
      </n>
      <m in="0">
        <tpls c="3">
          <tpl fld="2" item="0"/>
          <tpl hier="1" item="4294967295"/>
          <tpl hier="20" item="1"/>
        </tpls>
      </m>
      <n v="211400250" in="0">
        <tpls c="3">
          <tpl fld="2" item="0"/>
          <tpl fld="1" item="8"/>
          <tpl hier="20" item="1"/>
        </tpls>
      </n>
      <n v="313338450" in="0">
        <tpls c="3">
          <tpl fld="2" item="0"/>
          <tpl fld="1" item="6"/>
          <tpl hier="20" item="1"/>
        </tpls>
      </n>
      <n v="327317625" in="0">
        <tpls c="3">
          <tpl fld="2" item="0"/>
          <tpl fld="1" item="7"/>
          <tpl hier="20" item="1"/>
        </tpls>
      </n>
      <n v="3.2194103282660952E-2" in="1" fc="000000FF">
        <tpls c="3">
          <tpl fld="2" item="8"/>
          <tpl fld="1" item="0"/>
          <tpl hier="20" item="1"/>
        </tpls>
      </n>
      <n v="8.4240907896902167E-2" in="1" fc="000000FF">
        <tpls c="3">
          <tpl fld="2" item="8"/>
          <tpl fld="1" item="2"/>
          <tpl hier="20" item="1"/>
        </tpls>
      </n>
      <n v="304618037.01600009" in="0">
        <tpls c="4">
          <tpl fld="2" item="1"/>
          <tpl hier="1" item="4294967295"/>
          <tpl fld="3" item="0"/>
          <tpl hier="20" item="1"/>
        </tpls>
      </n>
      <n v="1523090185.0800004" in="0">
        <tpls c="3">
          <tpl fld="2" item="1"/>
          <tpl fld="1" item="6"/>
          <tpl hier="20" item="1"/>
        </tpls>
      </n>
      <n v="107875950" in="0">
        <tpls c="3">
          <tpl fld="2" item="9"/>
          <tpl fld="1" item="0"/>
          <tpl hier="20" item="1"/>
        </tpls>
      </n>
      <n v="76983900" in="0">
        <tpls c="3">
          <tpl fld="2" item="9"/>
          <tpl fld="1" item="2"/>
          <tpl hier="20" item="1"/>
        </tpls>
      </n>
      <m in="1" fc="000000FF">
        <tpls c="3">
          <tpl fld="2" item="2"/>
          <tpl fld="1" item="8"/>
          <tpl hier="20" item="1"/>
        </tpls>
      </m>
      <n v="304618037.01600009" in="0">
        <tpls c="3">
          <tpl fld="2" item="10"/>
          <tpl fld="1" item="0"/>
          <tpl hier="20" item="1"/>
        </tpls>
      </n>
      <n v="107875950" in="0">
        <tpls c="3">
          <tpl fld="2" item="3"/>
          <tpl fld="3" item="0"/>
          <tpl hier="20" item="1"/>
        </tpls>
      </n>
      <n v="24454500" in="0">
        <tpls c="3">
          <tpl fld="2" item="3"/>
          <tpl fld="1" item="7"/>
          <tpl hier="20" item="1"/>
        </tpls>
      </n>
      <n v="332170950" in="0">
        <tpls c="3">
          <tpl fld="2" item="0"/>
          <tpl fld="1" item="11"/>
          <tpl hier="20" item="1"/>
        </tpls>
      </n>
      <n v="239529000" in="0">
        <tpls c="3">
          <tpl fld="2" item="0"/>
          <tpl fld="1" item="10"/>
          <tpl hier="20" item="1"/>
        </tpls>
      </n>
      <n v="107875950" in="0">
        <tpls c="3">
          <tpl fld="2" item="0"/>
          <tpl fld="1" item="9"/>
          <tpl hier="20" item="1"/>
        </tpls>
      </n>
      <n v="1218472148.0640004" in="0">
        <tpls c="3">
          <tpl fld="2" item="1"/>
          <tpl fld="1" item="11"/>
          <tpl hier="20" item="1"/>
        </tpls>
      </n>
      <n v="2436944296.1280007" in="0">
        <tpls c="3">
          <tpl fld="2" item="1"/>
          <tpl fld="1" item="10"/>
          <tpl hier="20" item="1"/>
        </tpls>
      </n>
      <n v="3655416444.1920018" in="0">
        <tpls c="3">
          <tpl fld="2" item="1"/>
          <tpl fld="1" item="9"/>
          <tpl hier="20" item="1"/>
        </tpls>
      </n>
      <n v="0.10141241241856401" in="1" fc="000000FF">
        <tpls c="3">
          <tpl fld="2" item="2"/>
          <tpl fld="1" item="11"/>
          <tpl hier="20" item="1"/>
        </tpls>
      </n>
      <m in="1" fc="000000FF">
        <tpls c="3">
          <tpl fld="2" item="2"/>
          <tpl fld="1" item="10"/>
          <tpl hier="20" item="1"/>
        </tpls>
      </m>
      <m in="1" fc="000000FF">
        <tpls c="3">
          <tpl fld="2" item="2"/>
          <tpl fld="1" item="9"/>
          <tpl hier="20" item="1"/>
        </tpls>
      </m>
      <n v="30892050" in="0">
        <tpls c="3">
          <tpl fld="2" item="3"/>
          <tpl fld="1" item="11"/>
          <tpl hier="20" item="1"/>
        </tpls>
      </n>
      <m in="0">
        <tpls c="3">
          <tpl fld="2" item="3"/>
          <tpl fld="1" item="10"/>
          <tpl hier="20" item="1"/>
        </tpls>
      </m>
      <m in="0">
        <tpls c="3">
          <tpl fld="2" item="3"/>
          <tpl fld="1" item="9"/>
          <tpl hier="20" item="1"/>
        </tpls>
      </m>
      <m in="1" fc="000000FF">
        <tpls c="3">
          <tpl fld="2" item="4"/>
          <tpl fld="1" item="10"/>
          <tpl hier="20" item="1"/>
        </tpls>
      </m>
      <n v="8.2285788258634127E-2" in="1" fc="000000FF">
        <tpls c="3">
          <tpl fld="2" item="4"/>
          <tpl fld="1" item="7"/>
          <tpl hier="20" item="1"/>
        </tpls>
      </n>
      <m in="1" fc="000000FF">
        <tpls c="3">
          <tpl fld="2" item="4"/>
          <tpl fld="1" item="6"/>
          <tpl hier="20" item="1"/>
        </tpls>
      </m>
      <m in="1" fc="000000FF">
        <tpls c="3">
          <tpl fld="2" item="4"/>
          <tpl fld="1" item="8"/>
          <tpl hier="20" item="1"/>
        </tpls>
      </m>
      <n v="0.3580368059490539" in="1" fc="000000FF">
        <tpls c="4">
          <tpl fld="2" item="4"/>
          <tpl hier="1" item="4294967295"/>
          <tpl fld="3" item="0"/>
          <tpl hier="20" item="1"/>
        </tpls>
      </n>
      <n v="489312" in="0">
        <tpls c="3">
          <tpl fld="2" item="5"/>
          <tpl fld="1" item="11"/>
          <tpl hier="20" item="1"/>
        </tpls>
      </n>
      <n v="345627" in="0">
        <tpls c="3">
          <tpl fld="2" item="5"/>
          <tpl fld="1" item="10"/>
          <tpl hier="20" item="1"/>
        </tpls>
      </n>
      <n v="152007" in="0">
        <tpls c="3">
          <tpl fld="2" item="5"/>
          <tpl fld="1" item="9"/>
          <tpl hier="20" item="1"/>
        </tpls>
      </n>
      <n v="497949" in="0">
        <tpls c="3">
          <tpl fld="2" item="5"/>
          <tpl fld="1" item="7"/>
          <tpl hier="20" item="1"/>
        </tpls>
      </n>
      <n v="459180" in="0">
        <tpls c="3">
          <tpl fld="2" item="5"/>
          <tpl fld="1" item="6"/>
          <tpl hier="20" item="1"/>
        </tpls>
      </n>
      <n v="302352" in="0">
        <tpls c="3">
          <tpl fld="2" item="5"/>
          <tpl fld="1" item="8"/>
          <tpl hier="20" item="1"/>
        </tpls>
      </n>
      <m in="0">
        <tpls c="3">
          <tpl fld="2" item="5"/>
          <tpl hier="1" item="4294967295"/>
          <tpl hier="20" item="1"/>
        </tpls>
      </m>
      <n v="5094682.9200000018" in="0">
        <tpls c="3">
          <tpl fld="2" item="6"/>
          <tpl fld="1" item="9"/>
          <tpl hier="20" item="1"/>
        </tpls>
      </n>
      <n v="1698227.6400000006" in="0">
        <tpls c="3">
          <tpl fld="2" item="6"/>
          <tpl fld="1" item="11"/>
          <tpl hier="20" item="1"/>
        </tpls>
      </n>
      <n v="3396455.2800000012" in="0">
        <tpls c="3">
          <tpl fld="2" item="6"/>
          <tpl fld="1" item="10"/>
          <tpl hier="20" item="1"/>
        </tpls>
      </n>
      <n v="424556.91000000015" in="0">
        <tpls c="3">
          <tpl fld="2" item="6"/>
          <tpl fld="1" item="7"/>
          <tpl hier="20" item="1"/>
        </tpls>
      </n>
      <n v="2122784.5500000007" in="0">
        <tpls c="3">
          <tpl fld="2" item="6"/>
          <tpl fld="1" item="6"/>
          <tpl hier="20" item="1"/>
        </tpls>
      </n>
      <n v="3821012.1900000013" in="0">
        <tpls c="3">
          <tpl fld="2" item="6"/>
          <tpl fld="1" item="8"/>
          <tpl hier="20" item="1"/>
        </tpls>
      </n>
      <n v="424556.91000000015" in="0">
        <tpls c="4">
          <tpl fld="2" item="6"/>
          <tpl hier="1" item="4294967295"/>
          <tpl fld="3" item="0"/>
          <tpl hier="20" item="1"/>
        </tpls>
      </n>
      <m in="0">
        <tpls c="3">
          <tpl fld="2" item="7"/>
          <tpl fld="1" item="9"/>
          <tpl hier="20" item="1"/>
        </tpls>
      </m>
      <n v="42030" in="0">
        <tpls c="3">
          <tpl fld="2" item="7"/>
          <tpl fld="1" item="11"/>
          <tpl hier="20" item="1"/>
        </tpls>
      </n>
      <m in="0">
        <tpls c="3">
          <tpl fld="2" item="7"/>
          <tpl fld="1" item="10"/>
          <tpl hier="20" item="1"/>
        </tpls>
      </m>
      <n v="34935" in="0">
        <tpls c="3">
          <tpl fld="2" item="7"/>
          <tpl fld="1" item="7"/>
          <tpl hier="20" item="1"/>
        </tpls>
      </n>
      <m in="0">
        <tpls c="3">
          <tpl fld="2" item="7"/>
          <tpl fld="1" item="6"/>
          <tpl hier="20" item="1"/>
        </tpls>
      </m>
      <m in="0">
        <tpls c="3">
          <tpl fld="2" item="7"/>
          <tpl fld="1" item="8"/>
          <tpl hier="20" item="1"/>
        </tpls>
      </m>
      <n v="152007" in="0">
        <tpls c="3">
          <tpl fld="2" item="7"/>
          <tpl fld="3" item="0"/>
          <tpl hier="20" item="1"/>
        </tpls>
      </n>
      <n v="8.8533784027317625E-2" in="1" fc="000000FF">
        <tpls c="3">
          <tpl fld="2" item="8"/>
          <tpl fld="1" item="11"/>
          <tpl hier="20" item="1"/>
        </tpls>
      </n>
      <n v="4.4266892013658812E-2" in="1" fc="000000FF">
        <tpls c="3">
          <tpl fld="2" item="8"/>
          <tpl fld="1" item="10"/>
          <tpl hier="20" item="1"/>
        </tpls>
      </n>
      <n v="2.9511261342439206E-2" in="1" fc="000000FF">
        <tpls c="3">
          <tpl fld="2" item="8"/>
          <tpl fld="1" item="9"/>
          <tpl hier="20" item="1"/>
        </tpls>
      </n>
      <m in="1" fc="000000FF">
        <tpls c="3">
          <tpl fld="2" item="8"/>
          <tpl hier="1" item="4294967295"/>
          <tpl hier="20" item="1"/>
        </tpls>
      </m>
      <n v="8.0279225221044692E-2" in="1" fc="000000FF">
        <tpls c="3">
          <tpl fld="2" item="8"/>
          <tpl fld="1" item="7"/>
          <tpl hier="20" item="1"/>
        </tpls>
      </n>
      <n v="7.0827027221854105E-2" in="1" fc="000000FF">
        <tpls c="3">
          <tpl fld="2" item="8"/>
          <tpl fld="1" item="6"/>
          <tpl hier="20" item="1"/>
        </tpls>
      </n>
      <n v="3.9348348456585615E-2" in="1" fc="000000FF">
        <tpls c="3">
          <tpl fld="2" item="8"/>
          <tpl fld="1" item="8"/>
          <tpl hier="20" item="1"/>
        </tpls>
      </n>
      <n v="7.560862195034844E-2" in="1" fc="000000FF">
        <tpls c="3">
          <tpl fld="2" item="8"/>
          <tpl fld="1" item="5"/>
          <tpl hier="20" item="1"/>
        </tpls>
      </n>
      <n v="5.9022522684878426E-2" in="1" fc="000000FF">
        <tpls c="3">
          <tpl fld="2" item="8"/>
          <tpl fld="1" item="4"/>
          <tpl hier="20" item="1"/>
        </tpls>
      </n>
      <n v="3.5413513610927046E-2" in="1" fc="000000FF">
        <tpls c="3">
          <tpl fld="2" item="8"/>
          <tpl fld="1" item="3"/>
          <tpl hier="20" item="1"/>
        </tpls>
      </n>
      <n v="107875950" in="0">
        <tpls c="3">
          <tpl fld="2" item="9"/>
          <tpl fld="1" item="11"/>
          <tpl hier="20" item="1"/>
        </tpls>
      </n>
      <n v="107875950" in="0">
        <tpls c="3">
          <tpl fld="2" item="9"/>
          <tpl fld="1" item="10"/>
          <tpl hier="20" item="1"/>
        </tpls>
      </n>
      <n v="107875950" in="0">
        <tpls c="3">
          <tpl fld="2" item="9"/>
          <tpl fld="1" item="9"/>
          <tpl hier="20" item="1"/>
        </tpls>
      </n>
      <n v="107875950" in="0">
        <tpls c="3">
          <tpl fld="2" item="9"/>
          <tpl fld="1" item="1"/>
          <tpl hier="20" item="1"/>
        </tpls>
      </n>
      <n v="107875950" in="0">
        <tpls c="3">
          <tpl fld="2" item="9"/>
          <tpl fld="1" item="6"/>
          <tpl hier="20" item="1"/>
        </tpls>
      </n>
      <n v="24454500" in="0">
        <tpls c="3">
          <tpl fld="2" item="9"/>
          <tpl fld="1" item="7"/>
          <tpl hier="20" item="1"/>
        </tpls>
      </n>
      <n v="107875950" in="0">
        <tpls c="3">
          <tpl fld="2" item="9"/>
          <tpl fld="1" item="8"/>
          <tpl hier="20" item="1"/>
        </tpls>
      </n>
      <n v="107875950" in="0">
        <tpls c="4">
          <tpl fld="2" item="9"/>
          <tpl hier="1" item="4294967295"/>
          <tpl fld="3" item="0"/>
          <tpl hier="20" item="1"/>
        </tpls>
      </n>
      <n v="46063500" in="0">
        <tpls c="3">
          <tpl fld="2" item="9"/>
          <tpl fld="1" item="5"/>
          <tpl hier="20" item="1"/>
        </tpls>
      </n>
      <n v="107875950" in="0">
        <tpls c="3">
          <tpl fld="2" item="9"/>
          <tpl fld="1" item="4"/>
          <tpl hier="20" item="1"/>
        </tpls>
      </n>
      <n v="107875950" in="0">
        <tpls c="3">
          <tpl fld="2" item="9"/>
          <tpl fld="1" item="3"/>
          <tpl hier="20" item="1"/>
        </tpls>
      </n>
      <n v="304618037.01600009" in="0">
        <tpls c="3">
          <tpl fld="2" item="10"/>
          <tpl fld="1" item="11"/>
          <tpl hier="20" item="1"/>
        </tpls>
      </n>
      <n v="304618037.01600009" in="0">
        <tpls c="3">
          <tpl fld="2" item="10"/>
          <tpl fld="1" item="10"/>
          <tpl hier="20" item="1"/>
        </tpls>
      </n>
      <n v="304618037.01600009" in="0">
        <tpls c="3">
          <tpl fld="2" item="10"/>
          <tpl fld="1" item="9"/>
          <tpl hier="20" item="1"/>
        </tpls>
      </n>
      <n v="304618037.01600009" in="0">
        <tpls c="3">
          <tpl fld="2" item="10"/>
          <tpl fld="1" item="2"/>
          <tpl hier="20" item="1"/>
        </tpls>
      </n>
      <n v="304618037.01600009" in="0">
        <tpls c="3">
          <tpl fld="2" item="10"/>
          <tpl fld="1" item="7"/>
          <tpl hier="20" item="1"/>
        </tpls>
      </n>
      <n v="304618037.01600009" in="0">
        <tpls c="3">
          <tpl fld="2" item="10"/>
          <tpl fld="3" item="0"/>
          <tpl hier="20" item="1"/>
        </tpls>
      </n>
      <n v="304618037.01600009" in="0">
        <tpls c="3">
          <tpl fld="2" item="10"/>
          <tpl fld="1" item="1"/>
          <tpl hier="20" item="1"/>
        </tpls>
      </n>
      <n v="304618037.01600009" in="0">
        <tpls c="3">
          <tpl fld="2" item="10"/>
          <tpl fld="1" item="6"/>
          <tpl hier="20" item="1"/>
        </tpls>
      </n>
      <n v="304618037.01600009" in="0">
        <tpls c="3">
          <tpl fld="2" item="10"/>
          <tpl fld="1" item="8"/>
          <tpl hier="20" item="1"/>
        </tpls>
      </n>
      <n v="304618037.01600009" in="0">
        <tpls c="3">
          <tpl fld="2" item="10"/>
          <tpl fld="1" item="5"/>
          <tpl hier="20" item="1"/>
        </tpls>
      </n>
      <n v="304618037.01600009" in="0">
        <tpls c="3">
          <tpl fld="2" item="10"/>
          <tpl fld="1" item="4"/>
          <tpl hier="20" item="1"/>
        </tpls>
      </n>
      <n v="304618037.01600009" in="0">
        <tpls c="3">
          <tpl fld="2" item="10"/>
          <tpl fld="1" item="3"/>
          <tpl hier="20" item="1"/>
        </tpls>
      </n>
      <n v="8.9509201487263476E-2" in="1" fc="000000FF">
        <tpls c="3">
          <tpl fld="2" item="11"/>
          <tpl fld="1" item="11"/>
          <tpl hier="20" item="1"/>
        </tpls>
      </n>
      <n v="4.4754600743631738E-2" in="1" fc="000000FF">
        <tpls c="3">
          <tpl fld="2" item="11"/>
          <tpl fld="1" item="10"/>
          <tpl hier="20" item="1"/>
        </tpls>
      </n>
      <n v="2.9836400495754492E-2" in="1" fc="000000FF">
        <tpls c="3">
          <tpl fld="2" item="11"/>
          <tpl fld="1" item="9"/>
          <tpl hier="20" item="1"/>
        </tpls>
      </n>
      <n v="8.2285788258634127E-2" in="1" fc="000000FF">
        <tpls c="3">
          <tpl fld="2" item="11"/>
          <tpl fld="1" item="7"/>
          <tpl hier="20" item="1"/>
        </tpls>
      </n>
      <n v="7.1607361189810786E-2" in="1" fc="000000FF">
        <tpls c="3">
          <tpl fld="2" item="11"/>
          <tpl fld="1" item="6"/>
          <tpl hier="20" item="1"/>
        </tpls>
      </n>
      <n v="3.9781867327672658E-2" in="1" fc="000000FF">
        <tpls c="3">
          <tpl fld="2" item="11"/>
          <tpl fld="1" item="8"/>
          <tpl hier="20" item="1"/>
        </tpls>
      </n>
      <m in="1" fc="000000FF">
        <tpls c="3">
          <tpl fld="2" item="11"/>
          <tpl hier="1" item="4294967295"/>
          <tpl hier="20" item="1"/>
        </tpls>
      </m>
      <n v="5.9672800991508984E-2" in="1" fc="000000FF">
        <tpls c="3">
          <tpl fld="2" item="11"/>
          <tpl fld="1" item="4"/>
          <tpl hier="20" item="1"/>
        </tpls>
      </n>
      <n v="7.7498444201508782E-2" in="1" fc="000000FF">
        <tpls c="3">
          <tpl fld="2" item="11"/>
          <tpl fld="1" item="5"/>
          <tpl hier="20" item="1"/>
        </tpls>
      </n>
      <n v="3.5803680594905393E-2" in="1" fc="000000FF">
        <tpls c="3">
          <tpl fld="2" item="11"/>
          <tpl fld="1" item="3"/>
          <tpl hier="20" item="1"/>
        </tpls>
      </n>
      <n v="8.6346492393681654E-2" in="1" fc="000000FF">
        <tpls c="3">
          <tpl fld="2" item="11"/>
          <tpl fld="1" item="2"/>
          <tpl hier="20" item="1"/>
        </tpls>
      </n>
      <n v="5.1148115135579132E-2" in="1" fc="000000FF">
        <tpls c="3">
          <tpl fld="2" item="11"/>
          <tpl fld="1" item="1"/>
          <tpl hier="20" item="1"/>
        </tpls>
      </n>
      <n v="3.2548800540823083E-2" in="1" fc="000000FF">
        <tpls c="3">
          <tpl fld="2" item="11"/>
          <tpl fld="1" item="0"/>
          <tpl hier="20" item="1"/>
        </tpls>
      </n>
      <n v="152007" in="0">
        <tpls c="3">
          <tpl fld="2" item="12"/>
          <tpl fld="1" item="11"/>
          <tpl hier="20" item="1"/>
        </tpls>
      </n>
      <n v="152007" in="0">
        <tpls c="3">
          <tpl fld="2" item="12"/>
          <tpl fld="1" item="10"/>
          <tpl hier="20" item="1"/>
        </tpls>
      </n>
      <n v="152007" in="0">
        <tpls c="3">
          <tpl fld="2" item="12"/>
          <tpl fld="1" item="9"/>
          <tpl hier="20" item="1"/>
        </tpls>
      </n>
      <n v="34935" in="0">
        <tpls c="3">
          <tpl fld="2" item="12"/>
          <tpl fld="1" item="7"/>
          <tpl hier="20" item="1"/>
        </tpls>
      </n>
      <n v="152007" in="0">
        <tpls c="3">
          <tpl fld="2" item="12"/>
          <tpl fld="1" item="6"/>
          <tpl hier="20" item="1"/>
        </tpls>
      </n>
      <n v="152007" in="0">
        <tpls c="3">
          <tpl fld="2" item="12"/>
          <tpl fld="1" item="8"/>
          <tpl hier="20" item="1"/>
        </tpls>
      </n>
      <n v="152007" in="0">
        <tpls c="4">
          <tpl fld="2" item="12"/>
          <tpl hier="1" item="4294967295"/>
          <tpl fld="3" item="0"/>
          <tpl hier="20" item="1"/>
        </tpls>
      </n>
      <n v="152007" in="0">
        <tpls c="3">
          <tpl fld="2" item="12"/>
          <tpl fld="1" item="3"/>
          <tpl hier="20" item="1"/>
        </tpls>
      </n>
      <n v="65805" in="0">
        <tpls c="3">
          <tpl fld="2" item="12"/>
          <tpl fld="1" item="5"/>
          <tpl hier="20" item="1"/>
        </tpls>
      </n>
      <n v="152007" in="0">
        <tpls c="3">
          <tpl fld="2" item="12"/>
          <tpl fld="1" item="4"/>
          <tpl hier="20" item="1"/>
        </tpls>
      </n>
      <n v="109977" in="0">
        <tpls c="3">
          <tpl fld="2" item="12"/>
          <tpl fld="1" item="2"/>
          <tpl hier="20" item="1"/>
        </tpls>
      </n>
      <n v="152007" in="0">
        <tpls c="3">
          <tpl fld="2" item="12"/>
          <tpl fld="1" item="1"/>
          <tpl hier="20" item="1"/>
        </tpls>
      </n>
      <n v="152007" in="0">
        <tpls c="3">
          <tpl fld="2" item="12"/>
          <tpl fld="1" item="0"/>
          <tpl hier="20" item="1"/>
        </tpls>
      </n>
      <n v="424556.91000000015" in="0">
        <tpls c="3">
          <tpl hier="0" item="4294967295"/>
          <tpl fld="1" item="11"/>
          <tpl hier="20" item="1"/>
        </tpls>
      </n>
      <n v="424556.91000000015" in="0">
        <tpls c="3">
          <tpl hier="0" item="4294967295"/>
          <tpl fld="1" item="10"/>
          <tpl hier="20" item="1"/>
        </tpls>
      </n>
      <n v="424556.91000000015" in="0">
        <tpls c="3">
          <tpl hier="0" item="4294967295"/>
          <tpl fld="1" item="9"/>
          <tpl hier="20" item="1"/>
        </tpls>
      </n>
      <n v="424556.91000000015" in="0">
        <tpls c="3">
          <tpl hier="0" item="4294967295"/>
          <tpl fld="1" item="7"/>
          <tpl hier="20" item="1"/>
        </tpls>
      </n>
      <n v="424556.91000000015" in="0">
        <tpls c="3">
          <tpl hier="0" item="4294967295"/>
          <tpl fld="1" item="6"/>
          <tpl hier="20" item="1"/>
        </tpls>
      </n>
      <n v="424556.91000000015" in="0">
        <tpls c="3">
          <tpl hier="0" item="4294967295"/>
          <tpl fld="1" item="8"/>
          <tpl hier="20" item="1"/>
        </tpls>
      </n>
      <n v="424556.91000000015" in="0">
        <tpls c="3">
          <tpl hier="0" item="4294967295"/>
          <tpl fld="3" item="0"/>
          <tpl hier="20" item="1"/>
        </tpls>
      </n>
      <n v="424556.91000000015" in="0">
        <tpls c="3">
          <tpl hier="0" item="4294967295"/>
          <tpl fld="1" item="4"/>
          <tpl hier="20" item="1"/>
        </tpls>
      </n>
      <n v="424556.91000000015" in="0">
        <tpls c="3">
          <tpl hier="0" item="4294967295"/>
          <tpl fld="1" item="5"/>
          <tpl hier="20" item="1"/>
        </tpls>
      </n>
      <n v="424556.91000000015" in="0">
        <tpls c="3">
          <tpl hier="0" item="4294967295"/>
          <tpl fld="1" item="3"/>
          <tpl hier="20" item="1"/>
        </tpls>
      </n>
      <n v="424556.91000000015" in="0">
        <tpls c="3">
          <tpl hier="0" item="4294967295"/>
          <tpl fld="1" item="2"/>
          <tpl hier="20" item="1"/>
        </tpls>
      </n>
      <n v="424556.91000000015" in="0">
        <tpls c="3">
          <tpl hier="0" item="4294967295"/>
          <tpl fld="1" item="1"/>
          <tpl hier="20" item="1"/>
        </tpls>
      </n>
      <n v="424556.91000000015" in="0">
        <tpls c="3">
          <tpl hier="0" item="4294967295"/>
          <tpl fld="1" item="0"/>
          <tpl hier="20" item="1"/>
        </tpls>
      </n>
      <m in="0">
        <tpls c="3">
          <tpl fld="2" item="3"/>
          <tpl fld="1" item="0"/>
          <tpl hier="20" item="1"/>
        </tpls>
      </m>
      <n v="3350798407.1760015" in="0">
        <tpls c="3">
          <tpl fld="2" item="1"/>
          <tpl fld="1" item="0"/>
          <tpl hier="20" item="1"/>
        </tpls>
      </n>
      <n v="144004350" in="0">
        <tpls c="3">
          <tpl fld="2" item="0"/>
          <tpl fld="1" item="0"/>
          <tpl hier="20" item="1"/>
        </tpls>
      </n>
      <n v="30920400" in="0">
        <tpls c="3">
          <tpl fld="2" item="3"/>
          <tpl fld="1" item="2"/>
          <tpl hier="20" item="1"/>
        </tpls>
      </n>
      <n v="0.10150547979000962" in="1" fc="000000FF">
        <tpls c="3">
          <tpl fld="2" item="2"/>
          <tpl fld="1" item="2"/>
          <tpl hier="20" item="1"/>
        </tpls>
      </n>
      <n v="332690775" in="0">
        <tpls c="3">
          <tpl fld="2" item="0"/>
          <tpl fld="1" item="2"/>
          <tpl hier="20" item="1"/>
        </tpls>
      </n>
      <n v="5.0590733729895795E-2" in="1" fc="000000FF">
        <tpls c="3">
          <tpl fld="2" item="8"/>
          <tpl fld="1" item="1"/>
          <tpl hier="20" item="1"/>
        </tpls>
      </n>
      <m in="0">
        <tpls c="3">
          <tpl fld="2" item="7"/>
          <tpl fld="1" item="1"/>
          <tpl hier="20" item="1"/>
        </tpls>
      </m>
      <m in="1" fc="000000FF">
        <tpls c="3">
          <tpl fld="2" item="4"/>
          <tpl fld="1" item="1"/>
          <tpl hier="20" item="1"/>
        </tpls>
      </m>
      <n v="2971898.370000001" in="0">
        <tpls c="3">
          <tpl fld="2" item="6"/>
          <tpl fld="1" item="1"/>
          <tpl hier="20" item="1"/>
        </tpls>
      </n>
      <n v="385269" in="0">
        <tpls c="3">
          <tpl fld="2" item="5"/>
          <tpl fld="1" item="1"/>
          <tpl hier="20" item="1"/>
        </tpls>
      </n>
      <m in="0">
        <tpls c="3">
          <tpl fld="2" item="3"/>
          <tpl fld="1" item="1"/>
          <tpl hier="20" item="1"/>
        </tpls>
      </m>
      <n v="265296300" in="0">
        <tpls c="3">
          <tpl fld="2" item="0"/>
          <tpl fld="1" item="1"/>
          <tpl hier="20" item="1"/>
        </tpls>
      </n>
      <m in="1" fc="000000FF">
        <tpls c="3">
          <tpl fld="2" item="2"/>
          <tpl fld="1" item="1"/>
          <tpl hier="20" item="1"/>
        </tpls>
      </m>
      <n v="2132326259.1120005" in="0">
        <tpls c="3">
          <tpl fld="2" item="1"/>
          <tpl fld="1" item="1"/>
          <tpl hier="20" item="1"/>
        </tpls>
      </n>
      <m in="0">
        <tpls c="3">
          <tpl fld="2" item="1"/>
          <tpl fld="1" item="7"/>
          <tpl hier="20" item="2"/>
        </tpls>
      </m>
      <m in="1" fc="000000FF">
        <tpls c="4">
          <tpl fld="2" item="2"/>
          <tpl hier="1" item="4294967295"/>
          <tpl fld="3" item="0"/>
          <tpl hier="20" item="2"/>
        </tpls>
      </m>
      <m in="1" fc="000000FF">
        <tpls c="3">
          <tpl fld="2" item="2"/>
          <tpl fld="1" item="7"/>
          <tpl hier="20" item="2"/>
        </tpls>
      </m>
      <m in="0">
        <tpls c="3">
          <tpl fld="2" item="1"/>
          <tpl fld="1" item="2"/>
          <tpl hier="20" item="2"/>
        </tpls>
      </m>
      <m in="1" fc="000000FF">
        <tpls c="3">
          <tpl fld="2" item="2"/>
          <tpl fld="1" item="0"/>
          <tpl hier="20" item="2"/>
        </tpls>
      </m>
      <m in="0">
        <tpls c="3">
          <tpl fld="2" item="3"/>
          <tpl fld="1" item="8"/>
          <tpl hier="20" item="2"/>
        </tpls>
      </m>
      <m in="0">
        <tpls c="3">
          <tpl fld="2" item="1"/>
          <tpl fld="1" item="8"/>
          <tpl hier="20" item="2"/>
        </tpls>
      </m>
      <m in="1" fc="000000FF">
        <tpls c="3">
          <tpl fld="2" item="2"/>
          <tpl fld="1" item="6"/>
          <tpl hier="20" item="2"/>
        </tpls>
      </m>
      <m in="0">
        <tpls c="3">
          <tpl fld="2" item="3"/>
          <tpl fld="1" item="6"/>
          <tpl hier="20" item="2"/>
        </tpls>
      </m>
      <n v="16518" in="0">
        <tpls c="3">
          <tpl fld="2" item="5"/>
          <tpl fld="1" item="0"/>
          <tpl hier="20" item="2"/>
        </tpls>
      </n>
      <n v="34407" in="0">
        <tpls c="3">
          <tpl fld="2" item="5"/>
          <tpl fld="1" item="2"/>
          <tpl hier="20" item="2"/>
        </tpls>
      </n>
      <m in="0">
        <tpls c="3">
          <tpl fld="2" item="6"/>
          <tpl fld="1" item="0"/>
          <tpl hier="20" item="2"/>
        </tpls>
      </m>
      <m in="0">
        <tpls c="3">
          <tpl fld="2" item="6"/>
          <tpl fld="1" item="2"/>
          <tpl hier="20" item="2"/>
        </tpls>
      </m>
      <m in="1" fc="000000FF">
        <tpls c="3">
          <tpl fld="2" item="4"/>
          <tpl fld="1" item="0"/>
          <tpl hier="20" item="2"/>
        </tpls>
      </m>
      <m in="1" fc="000000FF">
        <tpls c="3">
          <tpl fld="2" item="4"/>
          <tpl fld="1" item="2"/>
          <tpl hier="20" item="2"/>
        </tpls>
      </m>
      <m in="0">
        <tpls c="3">
          <tpl fld="2" item="7"/>
          <tpl fld="1" item="0"/>
          <tpl hier="20" item="2"/>
        </tpls>
      </m>
      <n v="3798" in="0">
        <tpls c="3">
          <tpl fld="2" item="7"/>
          <tpl fld="1" item="2"/>
          <tpl hier="20" item="2"/>
        </tpls>
      </n>
      <n v="21644640" in="0">
        <tpls c="3">
          <tpl fld="2" item="0"/>
          <tpl fld="1" item="3"/>
          <tpl hier="20" item="2"/>
        </tpls>
      </n>
      <n v="31337820" in="0">
        <tpls c="3">
          <tpl fld="2" item="0"/>
          <tpl fld="1" item="4"/>
          <tpl hier="20" item="2"/>
        </tpls>
      </n>
      <n v="34444980" in="0">
        <tpls c="3">
          <tpl fld="2" item="0"/>
          <tpl fld="1" item="5"/>
          <tpl hier="20" item="2"/>
        </tpls>
      </n>
      <m in="0">
        <tpls c="3">
          <tpl fld="2" item="1"/>
          <tpl fld="1" item="3"/>
          <tpl hier="20" item="2"/>
        </tpls>
      </m>
      <m in="0">
        <tpls c="3">
          <tpl fld="2" item="1"/>
          <tpl fld="1" item="4"/>
          <tpl hier="20" item="2"/>
        </tpls>
      </m>
      <m in="0">
        <tpls c="3">
          <tpl fld="2" item="1"/>
          <tpl fld="1" item="5"/>
          <tpl hier="20" item="2"/>
        </tpls>
      </m>
      <m in="1" fc="000000FF">
        <tpls c="3">
          <tpl fld="2" item="2"/>
          <tpl fld="1" item="3"/>
          <tpl hier="20" item="2"/>
        </tpls>
      </m>
      <m in="1" fc="000000FF">
        <tpls c="3">
          <tpl fld="2" item="2"/>
          <tpl fld="1" item="4"/>
          <tpl hier="20" item="2"/>
        </tpls>
      </m>
      <m in="1" fc="000000FF">
        <tpls c="3">
          <tpl fld="2" item="2"/>
          <tpl fld="1" item="5"/>
          <tpl hier="20" item="2"/>
        </tpls>
      </m>
      <m in="0">
        <tpls c="3">
          <tpl fld="2" item="3"/>
          <tpl fld="1" item="3"/>
          <tpl hier="20" item="2"/>
        </tpls>
      </m>
      <m in="0">
        <tpls c="3">
          <tpl fld="2" item="3"/>
          <tpl fld="1" item="4"/>
          <tpl hier="20" item="2"/>
        </tpls>
      </m>
      <n v="3543150" in="0">
        <tpls c="3">
          <tpl fld="2" item="3"/>
          <tpl fld="1" item="5"/>
          <tpl hier="20" item="2"/>
        </tpls>
      </n>
      <m in="1" fc="000000FF">
        <tpls c="3">
          <tpl fld="2" item="4"/>
          <tpl fld="1" item="9"/>
          <tpl hier="20" item="2"/>
        </tpls>
      </m>
      <m in="1" fc="000000FF">
        <tpls c="3">
          <tpl fld="2" item="4"/>
          <tpl fld="1" item="11"/>
          <tpl hier="20" item="2"/>
        </tpls>
      </m>
      <n v="19221" in="0">
        <tpls c="3">
          <tpl fld="2" item="5"/>
          <tpl fld="1" item="3"/>
          <tpl hier="20" item="2"/>
        </tpls>
      </n>
      <n v="29112" in="0">
        <tpls c="3">
          <tpl fld="2" item="5"/>
          <tpl fld="1" item="4"/>
          <tpl hier="20" item="2"/>
        </tpls>
      </n>
      <n v="34233" in="0">
        <tpls c="3">
          <tpl fld="2" item="5"/>
          <tpl fld="1" item="5"/>
          <tpl hier="20" item="2"/>
        </tpls>
      </n>
      <m in="0">
        <tpls c="3">
          <tpl fld="2" item="6"/>
          <tpl fld="1" item="3"/>
          <tpl hier="20" item="2"/>
        </tpls>
      </m>
      <m in="0">
        <tpls c="3">
          <tpl fld="2" item="6"/>
          <tpl fld="1" item="4"/>
          <tpl hier="20" item="2"/>
        </tpls>
      </m>
      <m in="0">
        <tpls c="3">
          <tpl fld="2" item="6"/>
          <tpl fld="1" item="5"/>
          <tpl hier="20" item="2"/>
        </tpls>
      </m>
      <m in="1" fc="000000FF">
        <tpls c="3">
          <tpl fld="2" item="4"/>
          <tpl fld="1" item="3"/>
          <tpl hier="20" item="2"/>
        </tpls>
      </m>
      <m in="1" fc="000000FF">
        <tpls c="3">
          <tpl fld="2" item="4"/>
          <tpl fld="1" item="4"/>
          <tpl hier="20" item="2"/>
        </tpls>
      </m>
      <m in="1" fc="000000FF">
        <tpls c="3">
          <tpl fld="2" item="4"/>
          <tpl fld="1" item="5"/>
          <tpl hier="20" item="2"/>
        </tpls>
      </m>
      <m in="0">
        <tpls c="3">
          <tpl fld="2" item="7"/>
          <tpl fld="1" item="3"/>
          <tpl hier="20" item="2"/>
        </tpls>
      </m>
      <m in="0">
        <tpls c="3">
          <tpl fld="2" item="7"/>
          <tpl fld="1" item="4"/>
          <tpl hier="20" item="2"/>
        </tpls>
      </m>
      <n v="3081" in="0">
        <tpls c="3">
          <tpl fld="2" item="7"/>
          <tpl fld="1" item="5"/>
          <tpl hier="20" item="2"/>
        </tpls>
      </n>
      <m in="0">
        <tpls c="3">
          <tpl fld="2" item="0"/>
          <tpl hier="1" item="4294967295"/>
          <tpl hier="20" item="2"/>
        </tpls>
      </m>
      <n v="23708520" in="0">
        <tpls c="3">
          <tpl fld="2" item="0"/>
          <tpl fld="1" item="8"/>
          <tpl hier="20" item="2"/>
        </tpls>
      </n>
      <n v="34213140" in="0">
        <tpls c="3">
          <tpl fld="2" item="0"/>
          <tpl fld="1" item="6"/>
          <tpl hier="20" item="2"/>
        </tpls>
      </n>
      <n v="33073950" in="0">
        <tpls c="3">
          <tpl fld="2" item="0"/>
          <tpl fld="1" item="7"/>
          <tpl hier="20" item="2"/>
        </tpls>
      </n>
      <m in="1" fc="000000FF">
        <tpls c="3">
          <tpl fld="2" item="8"/>
          <tpl fld="1" item="0"/>
          <tpl hier="20" item="2"/>
        </tpls>
      </m>
      <m in="1" fc="000000FF">
        <tpls c="3">
          <tpl fld="2" item="8"/>
          <tpl fld="1" item="2"/>
          <tpl hier="20" item="2"/>
        </tpls>
      </m>
      <m in="0">
        <tpls c="4">
          <tpl fld="2" item="1"/>
          <tpl hier="1" item="4294967295"/>
          <tpl fld="3" item="0"/>
          <tpl hier="20" item="2"/>
        </tpls>
      </m>
      <m in="0">
        <tpls c="3">
          <tpl fld="2" item="1"/>
          <tpl fld="1" item="6"/>
          <tpl hier="20" item="2"/>
        </tpls>
      </m>
      <n v="15725100" in="0">
        <tpls c="3">
          <tpl fld="2" item="9"/>
          <tpl fld="1" item="0"/>
          <tpl hier="20" item="2"/>
        </tpls>
      </n>
      <n v="11191800" in="0">
        <tpls c="3">
          <tpl fld="2" item="9"/>
          <tpl fld="1" item="2"/>
          <tpl hier="20" item="2"/>
        </tpls>
      </n>
      <m in="1" fc="000000FF">
        <tpls c="3">
          <tpl fld="2" item="2"/>
          <tpl fld="1" item="8"/>
          <tpl hier="20" item="2"/>
        </tpls>
      </m>
      <m in="0">
        <tpls c="3">
          <tpl fld="2" item="10"/>
          <tpl fld="1" item="0"/>
          <tpl hier="20" item="2"/>
        </tpls>
      </m>
      <n v="15725100" in="0">
        <tpls c="3">
          <tpl fld="2" item="3"/>
          <tpl fld="3" item="0"/>
          <tpl hier="20" item="2"/>
        </tpls>
      </n>
      <n v="3280950" in="0">
        <tpls c="3">
          <tpl fld="2" item="3"/>
          <tpl fld="1" item="7"/>
          <tpl hier="20" item="2"/>
        </tpls>
      </n>
      <n v="36937260" in="0">
        <tpls c="3">
          <tpl fld="2" item="0"/>
          <tpl fld="1" item="11"/>
          <tpl hier="20" item="2"/>
        </tpls>
      </n>
      <n v="26551500" in="0">
        <tpls c="3">
          <tpl fld="2" item="0"/>
          <tpl fld="1" item="10"/>
          <tpl hier="20" item="2"/>
        </tpls>
      </n>
      <n v="15725100" in="0">
        <tpls c="3">
          <tpl fld="2" item="0"/>
          <tpl fld="1" item="9"/>
          <tpl hier="20" item="2"/>
        </tpls>
      </n>
      <m in="0">
        <tpls c="3">
          <tpl fld="2" item="1"/>
          <tpl fld="1" item="11"/>
          <tpl hier="20" item="2"/>
        </tpls>
      </m>
      <m in="0">
        <tpls c="3">
          <tpl fld="2" item="1"/>
          <tpl fld="1" item="10"/>
          <tpl hier="20" item="2"/>
        </tpls>
      </m>
      <m in="0">
        <tpls c="3">
          <tpl fld="2" item="1"/>
          <tpl fld="1" item="9"/>
          <tpl hier="20" item="2"/>
        </tpls>
      </m>
      <m in="1" fc="000000FF">
        <tpls c="3">
          <tpl fld="2" item="2"/>
          <tpl fld="1" item="11"/>
          <tpl hier="20" item="2"/>
        </tpls>
      </m>
      <m in="1" fc="000000FF">
        <tpls c="3">
          <tpl fld="2" item="2"/>
          <tpl fld="1" item="10"/>
          <tpl hier="20" item="2"/>
        </tpls>
      </m>
      <m in="1" fc="000000FF">
        <tpls c="3">
          <tpl fld="2" item="2"/>
          <tpl fld="1" item="9"/>
          <tpl hier="20" item="2"/>
        </tpls>
      </m>
      <n v="4533300" in="0">
        <tpls c="3">
          <tpl fld="2" item="3"/>
          <tpl fld="1" item="11"/>
          <tpl hier="20" item="2"/>
        </tpls>
      </n>
      <m in="0">
        <tpls c="3">
          <tpl fld="2" item="3"/>
          <tpl fld="1" item="10"/>
          <tpl hier="20" item="2"/>
        </tpls>
      </m>
      <m in="0">
        <tpls c="3">
          <tpl fld="2" item="3"/>
          <tpl fld="1" item="9"/>
          <tpl hier="20" item="2"/>
        </tpls>
      </m>
      <m in="1" fc="000000FF">
        <tpls c="3">
          <tpl fld="2" item="4"/>
          <tpl fld="1" item="10"/>
          <tpl hier="20" item="2"/>
        </tpls>
      </m>
      <m in="1" fc="000000FF">
        <tpls c="3">
          <tpl fld="2" item="4"/>
          <tpl fld="1" item="7"/>
          <tpl hier="20" item="2"/>
        </tpls>
      </m>
      <m in="1" fc="000000FF">
        <tpls c="3">
          <tpl fld="2" item="4"/>
          <tpl fld="1" item="6"/>
          <tpl hier="20" item="2"/>
        </tpls>
      </m>
      <m in="1" fc="000000FF">
        <tpls c="3">
          <tpl fld="2" item="4"/>
          <tpl fld="1" item="8"/>
          <tpl hier="20" item="2"/>
        </tpls>
      </m>
      <m in="1" fc="000000FF">
        <tpls c="4">
          <tpl fld="2" item="4"/>
          <tpl hier="1" item="4294967295"/>
          <tpl fld="3" item="0"/>
          <tpl hier="20" item="2"/>
        </tpls>
      </m>
      <n v="35007" in="0">
        <tpls c="3">
          <tpl fld="2" item="5"/>
          <tpl fld="1" item="11"/>
          <tpl hier="20" item="2"/>
        </tpls>
      </n>
      <n v="24228" in="0">
        <tpls c="3">
          <tpl fld="2" item="5"/>
          <tpl fld="1" item="10"/>
          <tpl hier="20" item="2"/>
        </tpls>
      </n>
      <n v="13674" in="0">
        <tpls c="3">
          <tpl fld="2" item="5"/>
          <tpl fld="1" item="9"/>
          <tpl hier="20" item="2"/>
        </tpls>
      </n>
      <n v="33513" in="0">
        <tpls c="3">
          <tpl fld="2" item="5"/>
          <tpl fld="1" item="7"/>
          <tpl hier="20" item="2"/>
        </tpls>
      </n>
      <n v="32046" in="0">
        <tpls c="3">
          <tpl fld="2" item="5"/>
          <tpl fld="1" item="6"/>
          <tpl hier="20" item="2"/>
        </tpls>
      </n>
      <n v="21327" in="0">
        <tpls c="3">
          <tpl fld="2" item="5"/>
          <tpl fld="1" item="8"/>
          <tpl hier="20" item="2"/>
        </tpls>
      </n>
      <m in="0">
        <tpls c="3">
          <tpl fld="2" item="5"/>
          <tpl hier="1" item="4294967295"/>
          <tpl hier="20" item="2"/>
        </tpls>
      </m>
      <m in="0">
        <tpls c="3">
          <tpl fld="2" item="6"/>
          <tpl fld="1" item="9"/>
          <tpl hier="20" item="2"/>
        </tpls>
      </m>
      <m in="0">
        <tpls c="3">
          <tpl fld="2" item="6"/>
          <tpl fld="1" item="11"/>
          <tpl hier="20" item="2"/>
        </tpls>
      </m>
      <m in="0">
        <tpls c="3">
          <tpl fld="2" item="6"/>
          <tpl fld="1" item="10"/>
          <tpl hier="20" item="2"/>
        </tpls>
      </m>
      <m in="0">
        <tpls c="3">
          <tpl fld="2" item="6"/>
          <tpl fld="1" item="7"/>
          <tpl hier="20" item="2"/>
        </tpls>
      </m>
      <m in="0">
        <tpls c="3">
          <tpl fld="2" item="6"/>
          <tpl fld="1" item="6"/>
          <tpl hier="20" item="2"/>
        </tpls>
      </m>
      <m in="0">
        <tpls c="3">
          <tpl fld="2" item="6"/>
          <tpl fld="1" item="8"/>
          <tpl hier="20" item="2"/>
        </tpls>
      </m>
      <m in="0">
        <tpls c="4">
          <tpl fld="2" item="6"/>
          <tpl hier="1" item="4294967295"/>
          <tpl fld="3" item="0"/>
          <tpl hier="20" item="2"/>
        </tpls>
      </m>
      <m in="0">
        <tpls c="3">
          <tpl fld="2" item="7"/>
          <tpl fld="1" item="9"/>
          <tpl hier="20" item="2"/>
        </tpls>
      </m>
      <n v="3942" in="0">
        <tpls c="3">
          <tpl fld="2" item="7"/>
          <tpl fld="1" item="11"/>
          <tpl hier="20" item="2"/>
        </tpls>
      </n>
      <m in="0">
        <tpls c="3">
          <tpl fld="2" item="7"/>
          <tpl fld="1" item="10"/>
          <tpl hier="20" item="2"/>
        </tpls>
      </m>
      <n v="2853" in="0">
        <tpls c="3">
          <tpl fld="2" item="7"/>
          <tpl fld="1" item="7"/>
          <tpl hier="20" item="2"/>
        </tpls>
      </n>
      <m in="0">
        <tpls c="3">
          <tpl fld="2" item="7"/>
          <tpl fld="1" item="6"/>
          <tpl hier="20" item="2"/>
        </tpls>
      </m>
      <m in="0">
        <tpls c="3">
          <tpl fld="2" item="7"/>
          <tpl fld="1" item="8"/>
          <tpl hier="20" item="2"/>
        </tpls>
      </m>
      <n v="13674" in="0">
        <tpls c="3">
          <tpl fld="2" item="7"/>
          <tpl fld="3" item="0"/>
          <tpl hier="20" item="2"/>
        </tpls>
      </n>
      <m in="1" fc="000000FF">
        <tpls c="3">
          <tpl fld="2" item="8"/>
          <tpl fld="1" item="11"/>
          <tpl hier="20" item="2"/>
        </tpls>
      </m>
      <m in="1" fc="000000FF">
        <tpls c="3">
          <tpl fld="2" item="8"/>
          <tpl fld="1" item="10"/>
          <tpl hier="20" item="2"/>
        </tpls>
      </m>
      <m in="1" fc="000000FF">
        <tpls c="3">
          <tpl fld="2" item="8"/>
          <tpl fld="1" item="9"/>
          <tpl hier="20" item="2"/>
        </tpls>
      </m>
      <m in="1" fc="000000FF">
        <tpls c="3">
          <tpl fld="2" item="8"/>
          <tpl hier="1" item="4294967295"/>
          <tpl hier="20" item="2"/>
        </tpls>
      </m>
      <m in="1" fc="000000FF">
        <tpls c="3">
          <tpl fld="2" item="8"/>
          <tpl fld="1" item="7"/>
          <tpl hier="20" item="2"/>
        </tpls>
      </m>
      <m in="1" fc="000000FF">
        <tpls c="3">
          <tpl fld="2" item="8"/>
          <tpl fld="1" item="6"/>
          <tpl hier="20" item="2"/>
        </tpls>
      </m>
      <m in="1" fc="000000FF">
        <tpls c="3">
          <tpl fld="2" item="8"/>
          <tpl fld="1" item="8"/>
          <tpl hier="20" item="2"/>
        </tpls>
      </m>
      <m in="1" fc="000000FF">
        <tpls c="3">
          <tpl fld="2" item="8"/>
          <tpl fld="1" item="5"/>
          <tpl hier="20" item="2"/>
        </tpls>
      </m>
      <m in="1" fc="000000FF">
        <tpls c="3">
          <tpl fld="2" item="8"/>
          <tpl fld="1" item="4"/>
          <tpl hier="20" item="2"/>
        </tpls>
      </m>
      <m in="1" fc="000000FF">
        <tpls c="3">
          <tpl fld="2" item="8"/>
          <tpl fld="1" item="3"/>
          <tpl hier="20" item="2"/>
        </tpls>
      </m>
      <n v="15725100" in="0">
        <tpls c="3">
          <tpl fld="2" item="9"/>
          <tpl fld="1" item="11"/>
          <tpl hier="20" item="2"/>
        </tpls>
      </n>
      <n v="15725100" in="0">
        <tpls c="3">
          <tpl fld="2" item="9"/>
          <tpl fld="1" item="10"/>
          <tpl hier="20" item="2"/>
        </tpls>
      </n>
      <n v="15725100" in="0">
        <tpls c="3">
          <tpl fld="2" item="9"/>
          <tpl fld="1" item="9"/>
          <tpl hier="20" item="2"/>
        </tpls>
      </n>
      <n v="15725100" in="0">
        <tpls c="3">
          <tpl fld="2" item="9"/>
          <tpl fld="1" item="1"/>
          <tpl hier="20" item="2"/>
        </tpls>
      </n>
      <n v="15725100" in="0">
        <tpls c="3">
          <tpl fld="2" item="9"/>
          <tpl fld="1" item="6"/>
          <tpl hier="20" item="2"/>
        </tpls>
      </n>
      <n v="3280950" in="0">
        <tpls c="3">
          <tpl fld="2" item="9"/>
          <tpl fld="1" item="7"/>
          <tpl hier="20" item="2"/>
        </tpls>
      </n>
      <n v="15725100" in="0">
        <tpls c="3">
          <tpl fld="2" item="9"/>
          <tpl fld="1" item="8"/>
          <tpl hier="20" item="2"/>
        </tpls>
      </n>
      <n v="15725100" in="0">
        <tpls c="4">
          <tpl fld="2" item="9"/>
          <tpl hier="1" item="4294967295"/>
          <tpl fld="3" item="0"/>
          <tpl hier="20" item="2"/>
        </tpls>
      </n>
      <n v="6824100" in="0">
        <tpls c="3">
          <tpl fld="2" item="9"/>
          <tpl fld="1" item="5"/>
          <tpl hier="20" item="2"/>
        </tpls>
      </n>
      <n v="15725100" in="0">
        <tpls c="3">
          <tpl fld="2" item="9"/>
          <tpl fld="1" item="4"/>
          <tpl hier="20" item="2"/>
        </tpls>
      </n>
      <n v="15725100" in="0">
        <tpls c="3">
          <tpl fld="2" item="9"/>
          <tpl fld="1" item="3"/>
          <tpl hier="20" item="2"/>
        </tpls>
      </n>
      <m in="0">
        <tpls c="3">
          <tpl fld="2" item="10"/>
          <tpl fld="1" item="11"/>
          <tpl hier="20" item="2"/>
        </tpls>
      </m>
      <m in="0">
        <tpls c="3">
          <tpl fld="2" item="10"/>
          <tpl fld="1" item="10"/>
          <tpl hier="20" item="2"/>
        </tpls>
      </m>
      <m in="0">
        <tpls c="3">
          <tpl fld="2" item="10"/>
          <tpl fld="1" item="9"/>
          <tpl hier="20" item="2"/>
        </tpls>
      </m>
      <m in="0">
        <tpls c="3">
          <tpl fld="2" item="10"/>
          <tpl fld="1" item="2"/>
          <tpl hier="20" item="2"/>
        </tpls>
      </m>
      <m in="0">
        <tpls c="3">
          <tpl fld="2" item="10"/>
          <tpl fld="1" item="7"/>
          <tpl hier="20" item="2"/>
        </tpls>
      </m>
      <m in="0">
        <tpls c="3">
          <tpl fld="2" item="10"/>
          <tpl fld="3" item="0"/>
          <tpl hier="20" item="2"/>
        </tpls>
      </m>
      <m in="0">
        <tpls c="3">
          <tpl fld="2" item="10"/>
          <tpl fld="1" item="1"/>
          <tpl hier="20" item="2"/>
        </tpls>
      </m>
      <m in="0">
        <tpls c="3">
          <tpl fld="2" item="10"/>
          <tpl fld="1" item="6"/>
          <tpl hier="20" item="2"/>
        </tpls>
      </m>
      <m in="0">
        <tpls c="3">
          <tpl fld="2" item="10"/>
          <tpl fld="1" item="8"/>
          <tpl hier="20" item="2"/>
        </tpls>
      </m>
      <m in="0">
        <tpls c="3">
          <tpl fld="2" item="10"/>
          <tpl fld="1" item="5"/>
          <tpl hier="20" item="2"/>
        </tpls>
      </m>
      <m in="0">
        <tpls c="3">
          <tpl fld="2" item="10"/>
          <tpl fld="1" item="4"/>
          <tpl hier="20" item="2"/>
        </tpls>
      </m>
      <m in="0">
        <tpls c="3">
          <tpl fld="2" item="10"/>
          <tpl fld="1" item="3"/>
          <tpl hier="20" item="2"/>
        </tpls>
      </m>
      <m in="1" fc="000000FF">
        <tpls c="3">
          <tpl fld="2" item="11"/>
          <tpl fld="1" item="11"/>
          <tpl hier="20" item="2"/>
        </tpls>
      </m>
      <m in="1" fc="000000FF">
        <tpls c="3">
          <tpl fld="2" item="11"/>
          <tpl fld="1" item="10"/>
          <tpl hier="20" item="2"/>
        </tpls>
      </m>
      <m in="1" fc="000000FF">
        <tpls c="3">
          <tpl fld="2" item="11"/>
          <tpl fld="1" item="9"/>
          <tpl hier="20" item="2"/>
        </tpls>
      </m>
      <m in="1" fc="000000FF">
        <tpls c="3">
          <tpl fld="2" item="11"/>
          <tpl fld="1" item="7"/>
          <tpl hier="20" item="2"/>
        </tpls>
      </m>
      <m in="1" fc="000000FF">
        <tpls c="3">
          <tpl fld="2" item="11"/>
          <tpl fld="1" item="6"/>
          <tpl hier="20" item="2"/>
        </tpls>
      </m>
      <m in="1" fc="000000FF">
        <tpls c="3">
          <tpl fld="2" item="11"/>
          <tpl fld="1" item="8"/>
          <tpl hier="20" item="2"/>
        </tpls>
      </m>
      <m in="1" fc="000000FF">
        <tpls c="3">
          <tpl fld="2" item="11"/>
          <tpl hier="1" item="4294967295"/>
          <tpl hier="20" item="2"/>
        </tpls>
      </m>
      <m in="1" fc="000000FF">
        <tpls c="3">
          <tpl fld="2" item="11"/>
          <tpl fld="1" item="4"/>
          <tpl hier="20" item="2"/>
        </tpls>
      </m>
      <m in="1" fc="000000FF">
        <tpls c="3">
          <tpl fld="2" item="11"/>
          <tpl fld="1" item="5"/>
          <tpl hier="20" item="2"/>
        </tpls>
      </m>
      <m in="1" fc="000000FF">
        <tpls c="3">
          <tpl fld="2" item="11"/>
          <tpl fld="1" item="3"/>
          <tpl hier="20" item="2"/>
        </tpls>
      </m>
      <m in="1" fc="000000FF">
        <tpls c="3">
          <tpl fld="2" item="11"/>
          <tpl fld="1" item="2"/>
          <tpl hier="20" item="2"/>
        </tpls>
      </m>
      <m in="1" fc="000000FF">
        <tpls c="3">
          <tpl fld="2" item="11"/>
          <tpl fld="1" item="1"/>
          <tpl hier="20" item="2"/>
        </tpls>
      </m>
      <m in="1" fc="000000FF">
        <tpls c="3">
          <tpl fld="2" item="11"/>
          <tpl fld="1" item="0"/>
          <tpl hier="20" item="2"/>
        </tpls>
      </m>
      <n v="13674" in="0">
        <tpls c="3">
          <tpl fld="2" item="12"/>
          <tpl fld="1" item="11"/>
          <tpl hier="20" item="2"/>
        </tpls>
      </n>
      <n v="13674" in="0">
        <tpls c="3">
          <tpl fld="2" item="12"/>
          <tpl fld="1" item="10"/>
          <tpl hier="20" item="2"/>
        </tpls>
      </n>
      <n v="13674" in="0">
        <tpls c="3">
          <tpl fld="2" item="12"/>
          <tpl fld="1" item="9"/>
          <tpl hier="20" item="2"/>
        </tpls>
      </n>
      <n v="2853" in="0">
        <tpls c="3">
          <tpl fld="2" item="12"/>
          <tpl fld="1" item="7"/>
          <tpl hier="20" item="2"/>
        </tpls>
      </n>
      <n v="13674" in="0">
        <tpls c="3">
          <tpl fld="2" item="12"/>
          <tpl fld="1" item="6"/>
          <tpl hier="20" item="2"/>
        </tpls>
      </n>
      <n v="13674" in="0">
        <tpls c="3">
          <tpl fld="2" item="12"/>
          <tpl fld="1" item="8"/>
          <tpl hier="20" item="2"/>
        </tpls>
      </n>
      <n v="13674" in="0">
        <tpls c="4">
          <tpl fld="2" item="12"/>
          <tpl hier="1" item="4294967295"/>
          <tpl fld="3" item="0"/>
          <tpl hier="20" item="2"/>
        </tpls>
      </n>
      <n v="13674" in="0">
        <tpls c="3">
          <tpl fld="2" item="12"/>
          <tpl fld="1" item="3"/>
          <tpl hier="20" item="2"/>
        </tpls>
      </n>
      <n v="5934" in="0">
        <tpls c="3">
          <tpl fld="2" item="12"/>
          <tpl fld="1" item="5"/>
          <tpl hier="20" item="2"/>
        </tpls>
      </n>
      <n v="13674" in="0">
        <tpls c="3">
          <tpl fld="2" item="12"/>
          <tpl fld="1" item="4"/>
          <tpl hier="20" item="2"/>
        </tpls>
      </n>
      <n v="9732" in="0">
        <tpls c="3">
          <tpl fld="2" item="12"/>
          <tpl fld="1" item="2"/>
          <tpl hier="20" item="2"/>
        </tpls>
      </n>
      <n v="13674" in="0">
        <tpls c="3">
          <tpl fld="2" item="12"/>
          <tpl fld="1" item="1"/>
          <tpl hier="20" item="2"/>
        </tpls>
      </n>
      <n v="13674" in="0">
        <tpls c="3">
          <tpl fld="2" item="12"/>
          <tpl fld="1" item="0"/>
          <tpl hier="20" item="2"/>
        </tpls>
      </n>
      <m in="0">
        <tpls c="3">
          <tpl hier="0" item="4294967295"/>
          <tpl fld="1" item="11"/>
          <tpl hier="20" item="2"/>
        </tpls>
      </m>
      <m in="0">
        <tpls c="3">
          <tpl hier="0" item="4294967295"/>
          <tpl fld="1" item="10"/>
          <tpl hier="20" item="2"/>
        </tpls>
      </m>
      <m in="0">
        <tpls c="3">
          <tpl hier="0" item="4294967295"/>
          <tpl fld="1" item="9"/>
          <tpl hier="20" item="2"/>
        </tpls>
      </m>
      <m in="0">
        <tpls c="3">
          <tpl hier="0" item="4294967295"/>
          <tpl fld="1" item="7"/>
          <tpl hier="20" item="2"/>
        </tpls>
      </m>
      <m in="0">
        <tpls c="3">
          <tpl hier="0" item="4294967295"/>
          <tpl fld="1" item="6"/>
          <tpl hier="20" item="2"/>
        </tpls>
      </m>
      <m in="0">
        <tpls c="3">
          <tpl hier="0" item="4294967295"/>
          <tpl fld="1" item="8"/>
          <tpl hier="20" item="2"/>
        </tpls>
      </m>
      <m in="0">
        <tpls c="3">
          <tpl hier="0" item="4294967295"/>
          <tpl fld="3" item="0"/>
          <tpl hier="20" item="2"/>
        </tpls>
      </m>
      <m in="0">
        <tpls c="3">
          <tpl hier="0" item="4294967295"/>
          <tpl fld="1" item="4"/>
          <tpl hier="20" item="2"/>
        </tpls>
      </m>
      <m in="0">
        <tpls c="3">
          <tpl hier="0" item="4294967295"/>
          <tpl fld="1" item="5"/>
          <tpl hier="20" item="2"/>
        </tpls>
      </m>
      <m in="0">
        <tpls c="3">
          <tpl hier="0" item="4294967295"/>
          <tpl fld="1" item="3"/>
          <tpl hier="20" item="2"/>
        </tpls>
      </m>
      <m in="0">
        <tpls c="3">
          <tpl hier="0" item="4294967295"/>
          <tpl fld="1" item="2"/>
          <tpl hier="20" item="2"/>
        </tpls>
      </m>
      <m in="0">
        <tpls c="3">
          <tpl hier="0" item="4294967295"/>
          <tpl fld="1" item="1"/>
          <tpl hier="20" item="2"/>
        </tpls>
      </m>
      <m in="0">
        <tpls c="3">
          <tpl hier="0" item="4294967295"/>
          <tpl fld="1" item="0"/>
          <tpl hier="20" item="2"/>
        </tpls>
      </m>
      <m in="0">
        <tpls c="3">
          <tpl fld="2" item="3"/>
          <tpl fld="1" item="0"/>
          <tpl hier="20" item="2"/>
        </tpls>
      </m>
      <m in="0">
        <tpls c="3">
          <tpl fld="2" item="1"/>
          <tpl fld="1" item="0"/>
          <tpl hier="20" item="2"/>
        </tpls>
      </m>
      <n v="18995700" in="0">
        <tpls c="3">
          <tpl fld="2" item="0"/>
          <tpl fld="1" item="0"/>
          <tpl hier="20" item="2"/>
        </tpls>
      </n>
      <n v="4367700" in="0">
        <tpls c="3">
          <tpl fld="2" item="3"/>
          <tpl fld="1" item="2"/>
          <tpl hier="20" item="2"/>
        </tpls>
      </n>
      <m in="1" fc="000000FF">
        <tpls c="3">
          <tpl fld="2" item="2"/>
          <tpl fld="1" item="2"/>
          <tpl hier="20" item="2"/>
        </tpls>
      </m>
      <n v="35478600" in="0">
        <tpls c="3">
          <tpl fld="2" item="0"/>
          <tpl fld="1" item="2"/>
          <tpl hier="20" item="2"/>
        </tpls>
      </n>
      <m in="1" fc="000000FF">
        <tpls c="3">
          <tpl fld="2" item="8"/>
          <tpl fld="1" item="1"/>
          <tpl hier="20" item="2"/>
        </tpls>
      </m>
      <m in="0">
        <tpls c="3">
          <tpl fld="2" item="7"/>
          <tpl fld="1" item="1"/>
          <tpl hier="20" item="2"/>
        </tpls>
      </m>
      <m in="1" fc="000000FF">
        <tpls c="3">
          <tpl fld="2" item="4"/>
          <tpl fld="1" item="1"/>
          <tpl hier="20" item="2"/>
        </tpls>
      </m>
      <m in="0">
        <tpls c="3">
          <tpl fld="2" item="6"/>
          <tpl fld="1" item="1"/>
          <tpl hier="20" item="2"/>
        </tpls>
      </m>
      <n v="26610" in="0">
        <tpls c="3">
          <tpl fld="2" item="5"/>
          <tpl fld="1" item="1"/>
          <tpl hier="20" item="2"/>
        </tpls>
      </n>
      <m in="0">
        <tpls c="3">
          <tpl fld="2" item="3"/>
          <tpl fld="1" item="1"/>
          <tpl hier="20" item="2"/>
        </tpls>
      </m>
      <n v="28885860" in="0">
        <tpls c="3">
          <tpl fld="2" item="0"/>
          <tpl fld="1" item="1"/>
          <tpl hier="20" item="2"/>
        </tpls>
      </n>
      <m in="1" fc="000000FF">
        <tpls c="3">
          <tpl fld="2" item="2"/>
          <tpl fld="1" item="1"/>
          <tpl hier="20" item="2"/>
        </tpls>
      </m>
      <m in="0">
        <tpls c="3">
          <tpl fld="2" item="1"/>
          <tpl fld="1" item="1"/>
          <tpl hier="20" item="2"/>
        </tpls>
      </m>
      <n v="1518040949.7149999" in="0">
        <tpls c="3">
          <tpl fld="2" item="1"/>
          <tpl fld="1" item="7"/>
          <tpl hier="20" item="3"/>
        </tpls>
      </n>
      <n v="0.51920140899227551" in="1" fc="000000FF">
        <tpls c="4">
          <tpl fld="2" item="2"/>
          <tpl hier="1" item="4294967295"/>
          <tpl fld="3" item="0"/>
          <tpl hier="20" item="3"/>
        </tpls>
      </n>
      <n v="0.12401629879308898" in="1" fc="000000FF">
        <tpls c="3">
          <tpl fld="2" item="2"/>
          <tpl fld="1" item="7"/>
          <tpl hier="20" item="3"/>
        </tpls>
      </n>
      <n v="4554122849.1449995" in="0">
        <tpls c="3">
          <tpl fld="2" item="1"/>
          <tpl fld="1" item="2"/>
          <tpl hier="20" item="3"/>
        </tpls>
      </n>
      <m in="1" fc="000000FF">
        <tpls c="3">
          <tpl fld="2" item="2"/>
          <tpl fld="1" item="0"/>
          <tpl hier="20" item="3"/>
        </tpls>
      </m>
      <m in="0">
        <tpls c="3">
          <tpl fld="2" item="3"/>
          <tpl fld="1" item="8"/>
          <tpl hier="20" item="3"/>
        </tpls>
      </m>
      <n v="13662368547.434999" in="0">
        <tpls c="3">
          <tpl fld="2" item="1"/>
          <tpl fld="1" item="8"/>
          <tpl hier="20" item="3"/>
        </tpls>
      </n>
      <m in="1" fc="000000FF">
        <tpls c="3">
          <tpl fld="2" item="2"/>
          <tpl fld="1" item="6"/>
          <tpl hier="20" item="3"/>
        </tpls>
      </m>
      <m in="0">
        <tpls c="3">
          <tpl fld="2" item="3"/>
          <tpl fld="1" item="6"/>
          <tpl hier="20" item="3"/>
        </tpls>
      </m>
      <n v="3835599" in="0">
        <tpls c="3">
          <tpl fld="2" item="5"/>
          <tpl fld="1" item="0"/>
          <tpl hier="20" item="3"/>
        </tpls>
      </n>
      <n v="8215611" in="0">
        <tpls c="3">
          <tpl fld="2" item="5"/>
          <tpl fld="1" item="2"/>
          <tpl hier="20" item="3"/>
        </tpls>
      </n>
      <n v="59785763.499000013" in="0">
        <tpls c="3">
          <tpl fld="2" item="6"/>
          <tpl fld="1" item="0"/>
          <tpl hier="20" item="3"/>
        </tpls>
      </n>
      <n v="16305208.227" in="0">
        <tpls c="3">
          <tpl fld="2" item="6"/>
          <tpl fld="1" item="2"/>
          <tpl hier="20" item="3"/>
        </tpls>
      </n>
      <m in="1" fc="000000FF">
        <tpls c="3">
          <tpl fld="2" item="4"/>
          <tpl fld="1" item="0"/>
          <tpl hier="20" item="3"/>
        </tpls>
      </m>
      <n v="0.14214961058650943" in="1" fc="000000FF">
        <tpls c="3">
          <tpl fld="2" item="4"/>
          <tpl fld="1" item="2"/>
          <tpl hier="20" item="3"/>
        </tpls>
      </n>
      <m in="0">
        <tpls c="3">
          <tpl fld="2" item="7"/>
          <tpl fld="1" item="0"/>
          <tpl hier="20" item="3"/>
        </tpls>
      </m>
      <n v="772593" in="0">
        <tpls c="3">
          <tpl fld="2" item="7"/>
          <tpl fld="1" item="2"/>
          <tpl hier="20" item="3"/>
        </tpls>
      </n>
      <n v="1242881130" in="0">
        <tpls c="3">
          <tpl fld="2" item="0"/>
          <tpl fld="1" item="3"/>
          <tpl hier="20" item="3"/>
        </tpls>
      </n>
      <n v="1850036250" in="0">
        <tpls c="3">
          <tpl fld="2" item="0"/>
          <tpl fld="1" item="4"/>
          <tpl hier="20" item="3"/>
        </tpls>
      </n>
      <n v="2097654570" in="0">
        <tpls c="3">
          <tpl fld="2" item="0"/>
          <tpl fld="1" item="5"/>
          <tpl hier="20" item="3"/>
        </tpls>
      </n>
      <n v="15180409497.15" in="0">
        <tpls c="3">
          <tpl fld="2" item="1"/>
          <tpl fld="1" item="3"/>
          <tpl hier="20" item="3"/>
        </tpls>
      </n>
      <n v="9108245698.289999" in="0">
        <tpls c="3">
          <tpl fld="2" item="1"/>
          <tpl fld="1" item="4"/>
          <tpl hier="20" item="3"/>
        </tpls>
      </n>
      <n v="3036081899.4299998" in="0">
        <tpls c="3">
          <tpl fld="2" item="1"/>
          <tpl fld="1" item="5"/>
          <tpl hier="20" item="3"/>
        </tpls>
      </n>
      <m in="1" fc="000000FF">
        <tpls c="3">
          <tpl fld="2" item="2"/>
          <tpl fld="1" item="3"/>
          <tpl hier="20" item="3"/>
        </tpls>
      </m>
      <m in="1" fc="000000FF">
        <tpls c="3">
          <tpl fld="2" item="2"/>
          <tpl fld="1" item="4"/>
          <tpl hier="20" item="3"/>
        </tpls>
      </m>
      <n v="0.12337920135498524" in="1" fc="000000FF">
        <tpls c="3">
          <tpl fld="2" item="2"/>
          <tpl fld="1" item="5"/>
          <tpl hier="20" item="3"/>
        </tpls>
      </n>
      <m in="0">
        <tpls c="3">
          <tpl fld="2" item="3"/>
          <tpl fld="1" item="3"/>
          <tpl hier="20" item="3"/>
        </tpls>
      </m>
      <m in="0">
        <tpls c="3">
          <tpl fld="2" item="3"/>
          <tpl fld="1" item="4"/>
          <tpl hier="20" item="3"/>
        </tpls>
      </m>
      <n v="187294680" in="0">
        <tpls c="3">
          <tpl fld="2" item="3"/>
          <tpl fld="1" item="5"/>
          <tpl hier="20" item="3"/>
        </tpls>
      </n>
      <m in="1" fc="000000FF">
        <tpls c="3">
          <tpl fld="2" item="4"/>
          <tpl fld="1" item="9"/>
          <tpl hier="20" item="3"/>
        </tpls>
      </m>
      <n v="0.12943551352538027" in="1" fc="000000FF">
        <tpls c="3">
          <tpl fld="2" item="4"/>
          <tpl fld="1" item="11"/>
          <tpl hier="20" item="3"/>
        </tpls>
      </n>
      <n v="4551153" in="0">
        <tpls c="3">
          <tpl fld="2" item="5"/>
          <tpl fld="1" item="3"/>
          <tpl hier="20" item="3"/>
        </tpls>
      </n>
      <n v="7080966" in="0">
        <tpls c="3">
          <tpl fld="2" item="5"/>
          <tpl fld="1" item="4"/>
          <tpl hier="20" item="3"/>
        </tpls>
      </n>
      <n v="8531427" in="0">
        <tpls c="3">
          <tpl fld="2" item="5"/>
          <tpl fld="1" item="5"/>
          <tpl hier="20" item="3"/>
        </tpls>
      </n>
      <n v="54350694.090000011" in="0">
        <tpls c="3">
          <tpl fld="2" item="6"/>
          <tpl fld="1" item="3"/>
          <tpl hier="20" item="3"/>
        </tpls>
      </n>
      <n v="32610416.454000004" in="0">
        <tpls c="3">
          <tpl fld="2" item="6"/>
          <tpl fld="1" item="4"/>
          <tpl hier="20" item="3"/>
        </tpls>
      </n>
      <n v="10870138.818" in="0">
        <tpls c="3">
          <tpl fld="2" item="6"/>
          <tpl fld="1" item="5"/>
          <tpl hier="20" item="3"/>
        </tpls>
      </n>
      <m in="1" fc="000000FF">
        <tpls c="3">
          <tpl fld="2" item="4"/>
          <tpl fld="1" item="3"/>
          <tpl hier="20" item="3"/>
        </tpls>
      </m>
      <m in="1" fc="000000FF">
        <tpls c="3">
          <tpl fld="2" item="4"/>
          <tpl fld="1" item="4"/>
          <tpl hier="20" item="3"/>
        </tpls>
      </m>
      <n v="0.12763112074545357" in="1" fc="000000FF">
        <tpls c="3">
          <tpl fld="2" item="4"/>
          <tpl fld="1" item="5"/>
          <tpl hier="20" item="3"/>
        </tpls>
      </n>
      <m in="0">
        <tpls c="3">
          <tpl fld="2" item="7"/>
          <tpl fld="1" item="3"/>
          <tpl hier="20" item="3"/>
        </tpls>
      </m>
      <m in="0">
        <tpls c="3">
          <tpl fld="2" item="7"/>
          <tpl fld="1" item="4"/>
          <tpl hier="20" item="3"/>
        </tpls>
      </m>
      <n v="693684" in="0">
        <tpls c="3">
          <tpl fld="2" item="7"/>
          <tpl fld="1" item="5"/>
          <tpl hier="20" item="3"/>
        </tpls>
      </n>
      <m in="0">
        <tpls c="3">
          <tpl fld="2" item="0"/>
          <tpl hier="1" item="4294967295"/>
          <tpl hier="20" item="3"/>
        </tpls>
      </m>
      <n v="1418306970" in="0">
        <tpls c="3">
          <tpl fld="2" item="0"/>
          <tpl fld="1" item="8"/>
          <tpl hier="20" item="3"/>
        </tpls>
      </n>
      <n v="2046727290" in="0">
        <tpls c="3">
          <tpl fld="2" item="0"/>
          <tpl fld="1" item="6"/>
          <tpl hier="20" item="3"/>
        </tpls>
      </n>
      <n v="2069490510" in="0">
        <tpls c="3">
          <tpl fld="2" item="0"/>
          <tpl fld="1" item="7"/>
          <tpl hier="20" item="3"/>
        </tpls>
      </n>
      <n v="4.7200128090206864E-2" in="1" fc="000000FF">
        <tpls c="3">
          <tpl fld="2" item="8"/>
          <tpl fld="1" item="0"/>
          <tpl hier="20" item="3"/>
        </tpls>
      </n>
      <n v="0.12826984017562695" in="1" fc="000000FF">
        <tpls c="3">
          <tpl fld="2" item="8"/>
          <tpl fld="1" item="2"/>
          <tpl hier="20" item="3"/>
        </tpls>
      </n>
      <n v="1518040949.7149999" in="0">
        <tpls c="4">
          <tpl fld="2" item="1"/>
          <tpl hier="1" item="4294967295"/>
          <tpl fld="3" item="0"/>
          <tpl hier="20" item="3"/>
        </tpls>
      </n>
      <n v="7590204748.5749998" in="0">
        <tpls c="3">
          <tpl fld="2" item="1"/>
          <tpl fld="1" item="6"/>
          <tpl hier="20" item="3"/>
        </tpls>
      </n>
      <n v="788169000" in="0">
        <tpls c="3">
          <tpl fld="2" item="9"/>
          <tpl fld="1" item="0"/>
          <tpl hier="20" item="3"/>
        </tpls>
      </n>
      <n v="584156610" in="0">
        <tpls c="3">
          <tpl fld="2" item="9"/>
          <tpl fld="1" item="2"/>
          <tpl hier="20" item="3"/>
        </tpls>
      </n>
      <m in="1" fc="000000FF">
        <tpls c="3">
          <tpl fld="2" item="2"/>
          <tpl fld="1" item="8"/>
          <tpl hier="20" item="3"/>
        </tpls>
      </m>
      <n v="1518040949.7149999" in="0">
        <tpls c="3">
          <tpl fld="2" item="10"/>
          <tpl fld="1" item="0"/>
          <tpl hier="20" item="3"/>
        </tpls>
      </n>
      <n v="788169000" in="0">
        <tpls c="3">
          <tpl fld="2" item="3"/>
          <tpl fld="3" item="0"/>
          <tpl hier="20" item="3"/>
        </tpls>
      </n>
      <n v="188261820" in="0">
        <tpls c="3">
          <tpl fld="2" item="3"/>
          <tpl fld="1" item="7"/>
          <tpl hier="20" item="3"/>
        </tpls>
      </n>
      <n v="2168037270" in="0">
        <tpls c="3">
          <tpl fld="2" item="0"/>
          <tpl fld="1" item="11"/>
          <tpl hier="20" item="3"/>
        </tpls>
      </n>
      <n v="1620552090" in="0">
        <tpls c="3">
          <tpl fld="2" item="0"/>
          <tpl fld="1" item="10"/>
          <tpl hier="20" item="3"/>
        </tpls>
      </n>
      <n v="788169000" in="0">
        <tpls c="3">
          <tpl fld="2" item="0"/>
          <tpl fld="1" item="9"/>
          <tpl hier="20" item="3"/>
        </tpls>
      </n>
      <n v="6072163798.8599997" in="0">
        <tpls c="3">
          <tpl fld="2" item="1"/>
          <tpl fld="1" item="11"/>
          <tpl hier="20" item="3"/>
        </tpls>
      </n>
      <n v="12144327597.719999" in="0">
        <tpls c="3">
          <tpl fld="2" item="1"/>
          <tpl fld="1" item="10"/>
          <tpl hier="20" item="3"/>
        </tpls>
      </n>
      <n v="18216491396.579998" in="0">
        <tpls c="3">
          <tpl fld="2" item="1"/>
          <tpl fld="1" item="9"/>
          <tpl hier="20" item="3"/>
        </tpls>
      </n>
      <n v="0.13439188846539463" in="1" fc="000000FF">
        <tpls c="3">
          <tpl fld="2" item="2"/>
          <tpl fld="1" item="11"/>
          <tpl hier="20" item="3"/>
        </tpls>
      </n>
      <m in="1" fc="000000FF">
        <tpls c="3">
          <tpl fld="2" item="2"/>
          <tpl fld="1" item="10"/>
          <tpl hier="20" item="3"/>
        </tpls>
      </m>
      <m in="1" fc="000000FF">
        <tpls c="3">
          <tpl fld="2" item="2"/>
          <tpl fld="1" item="9"/>
          <tpl hier="20" item="3"/>
        </tpls>
      </m>
      <n v="204012390" in="0">
        <tpls c="3">
          <tpl fld="2" item="3"/>
          <tpl fld="1" item="11"/>
          <tpl hier="20" item="3"/>
        </tpls>
      </n>
      <m in="0">
        <tpls c="3">
          <tpl fld="2" item="3"/>
          <tpl fld="1" item="10"/>
          <tpl hier="20" item="3"/>
        </tpls>
      </m>
      <m in="0">
        <tpls c="3">
          <tpl fld="2" item="3"/>
          <tpl fld="1" item="9"/>
          <tpl hier="20" item="3"/>
        </tpls>
      </m>
      <m in="1" fc="000000FF">
        <tpls c="3">
          <tpl fld="2" item="4"/>
          <tpl fld="1" item="10"/>
          <tpl hier="20" item="3"/>
        </tpls>
      </m>
      <n v="0.12829017396638734" in="1" fc="000000FF">
        <tpls c="3">
          <tpl fld="2" item="4"/>
          <tpl fld="1" item="7"/>
          <tpl hier="20" item="3"/>
        </tpls>
      </n>
      <m in="1" fc="000000FF">
        <tpls c="3">
          <tpl fld="2" item="4"/>
          <tpl fld="1" item="6"/>
          <tpl hier="20" item="3"/>
        </tpls>
      </m>
      <m in="1" fc="000000FF">
        <tpls c="3">
          <tpl fld="2" item="4"/>
          <tpl fld="1" item="8"/>
          <tpl hier="20" item="3"/>
        </tpls>
      </m>
      <n v="0.52750641882373062" in="1" fc="000000FF">
        <tpls c="4">
          <tpl fld="2" item="4"/>
          <tpl hier="1" item="4294967295"/>
          <tpl fld="3" item="0"/>
          <tpl hier="20" item="3"/>
        </tpls>
      </n>
      <n v="8451921" in="0">
        <tpls c="3">
          <tpl fld="2" item="5"/>
          <tpl fld="1" item="11"/>
          <tpl hier="20" item="3"/>
        </tpls>
      </n>
      <n v="6124782" in="0">
        <tpls c="3">
          <tpl fld="2" item="5"/>
          <tpl fld="1" item="10"/>
          <tpl hier="20" item="3"/>
        </tpls>
      </n>
      <n v="2867034" in="0">
        <tpls c="3">
          <tpl fld="2" item="5"/>
          <tpl fld="1" item="9"/>
          <tpl hier="20" item="3"/>
        </tpls>
      </n>
      <n v="8561064" in="0">
        <tpls c="3">
          <tpl fld="2" item="5"/>
          <tpl fld="1" item="7"/>
          <tpl hier="20" item="3"/>
        </tpls>
      </n>
      <n v="7900512" in="0">
        <tpls c="3">
          <tpl fld="2" item="5"/>
          <tpl fld="1" item="6"/>
          <tpl hier="20" item="3"/>
        </tpls>
      </n>
      <n v="5282094" in="0">
        <tpls c="3">
          <tpl fld="2" item="5"/>
          <tpl fld="1" item="8"/>
          <tpl hier="20" item="3"/>
        </tpls>
      </n>
      <m in="0">
        <tpls c="3">
          <tpl fld="2" item="5"/>
          <tpl hier="1" item="4294967295"/>
          <tpl hier="20" item="3"/>
        </tpls>
      </m>
      <n v="65220832.908000015" in="0">
        <tpls c="3">
          <tpl fld="2" item="6"/>
          <tpl fld="1" item="9"/>
          <tpl hier="20" item="3"/>
        </tpls>
      </n>
      <n v="21740277.636" in="0">
        <tpls c="3">
          <tpl fld="2" item="6"/>
          <tpl fld="1" item="11"/>
          <tpl hier="20" item="3"/>
        </tpls>
      </n>
      <n v="43480555.272000007" in="0">
        <tpls c="3">
          <tpl fld="2" item="6"/>
          <tpl fld="1" item="10"/>
          <tpl hier="20" item="3"/>
        </tpls>
      </n>
      <n v="5435069.409" in="0">
        <tpls c="3">
          <tpl fld="2" item="6"/>
          <tpl fld="1" item="7"/>
          <tpl hier="20" item="3"/>
        </tpls>
      </n>
      <n v="27175347.045000002" in="0">
        <tpls c="3">
          <tpl fld="2" item="6"/>
          <tpl fld="1" item="6"/>
          <tpl hier="20" item="3"/>
        </tpls>
      </n>
      <n v="48915624.681000009" in="0">
        <tpls c="3">
          <tpl fld="2" item="6"/>
          <tpl fld="1" item="8"/>
          <tpl hier="20" item="3"/>
        </tpls>
      </n>
      <n v="5435069.409" in="0">
        <tpls c="4">
          <tpl fld="2" item="6"/>
          <tpl hier="1" item="4294967295"/>
          <tpl fld="3" item="0"/>
          <tpl hier="20" item="3"/>
        </tpls>
      </n>
      <m in="0">
        <tpls c="3">
          <tpl fld="2" item="7"/>
          <tpl fld="1" item="9"/>
          <tpl hier="20" item="3"/>
        </tpls>
      </m>
      <n v="703491" in="0">
        <tpls c="3">
          <tpl fld="2" item="7"/>
          <tpl fld="1" item="11"/>
          <tpl hier="20" item="3"/>
        </tpls>
      </n>
      <m in="0">
        <tpls c="3">
          <tpl fld="2" item="7"/>
          <tpl fld="1" item="10"/>
          <tpl hier="20" item="3"/>
        </tpls>
      </m>
      <n v="697266" in="0">
        <tpls c="3">
          <tpl fld="2" item="7"/>
          <tpl fld="1" item="7"/>
          <tpl hier="20" item="3"/>
        </tpls>
      </n>
      <m in="0">
        <tpls c="3">
          <tpl fld="2" item="7"/>
          <tpl fld="1" item="6"/>
          <tpl hier="20" item="3"/>
        </tpls>
      </m>
      <m in="0">
        <tpls c="3">
          <tpl fld="2" item="7"/>
          <tpl fld="1" item="8"/>
          <tpl hier="20" item="3"/>
        </tpls>
      </m>
      <n v="2867034" in="0">
        <tpls c="3">
          <tpl fld="2" item="7"/>
          <tpl fld="3" item="0"/>
          <tpl hier="20" item="3"/>
        </tpls>
      </n>
      <n v="0.12980035224806888" in="1" fc="000000FF">
        <tpls c="3">
          <tpl fld="2" item="8"/>
          <tpl fld="1" item="11"/>
          <tpl hier="20" item="3"/>
        </tpls>
      </n>
      <n v="6.4900176124034439E-2" in="1" fc="000000FF">
        <tpls c="3">
          <tpl fld="2" item="8"/>
          <tpl fld="1" item="10"/>
          <tpl hier="20" item="3"/>
        </tpls>
      </n>
      <n v="4.3266784082689629E-2" in="1" fc="000000FF">
        <tpls c="3">
          <tpl fld="2" item="8"/>
          <tpl fld="1" item="9"/>
          <tpl hier="20" item="3"/>
        </tpls>
      </n>
      <m in="1" fc="000000FF">
        <tpls c="3">
          <tpl fld="2" item="8"/>
          <tpl hier="1" item="4294967295"/>
          <tpl hier="20" item="3"/>
        </tpls>
      </m>
      <n v="0.12401629879308898" in="1" fc="000000FF">
        <tpls c="3">
          <tpl fld="2" item="8"/>
          <tpl fld="1" item="7"/>
          <tpl hier="20" item="3"/>
        </tpls>
      </n>
      <n v="0.1038402817984551" in="1" fc="000000FF">
        <tpls c="3">
          <tpl fld="2" item="8"/>
          <tpl fld="1" item="6"/>
          <tpl hier="20" item="3"/>
        </tpls>
      </n>
      <n v="5.7689045443586169E-2" in="1" fc="000000FF">
        <tpls c="3">
          <tpl fld="2" item="8"/>
          <tpl fld="1" item="8"/>
          <tpl hier="20" item="3"/>
        </tpls>
      </n>
      <n v="0.12369775007403712" in="1" fc="000000FF">
        <tpls c="3">
          <tpl fld="2" item="8"/>
          <tpl fld="1" item="5"/>
          <tpl hier="20" item="3"/>
        </tpls>
      </n>
      <n v="8.6533568165379257E-2" in="1" fc="000000FF">
        <tpls c="3">
          <tpl fld="2" item="8"/>
          <tpl fld="1" item="4"/>
          <tpl hier="20" item="3"/>
        </tpls>
      </n>
      <n v="5.192014089922755E-2" in="1" fc="000000FF">
        <tpls c="3">
          <tpl fld="2" item="8"/>
          <tpl fld="1" item="3"/>
          <tpl hier="20" item="3"/>
        </tpls>
      </n>
      <n v="788169000" in="0">
        <tpls c="3">
          <tpl fld="2" item="9"/>
          <tpl fld="1" item="11"/>
          <tpl hier="20" item="3"/>
        </tpls>
      </n>
      <n v="788169000" in="0">
        <tpls c="3">
          <tpl fld="2" item="9"/>
          <tpl fld="1" item="10"/>
          <tpl hier="20" item="3"/>
        </tpls>
      </n>
      <n v="788169000" in="0">
        <tpls c="3">
          <tpl fld="2" item="9"/>
          <tpl fld="1" item="9"/>
          <tpl hier="20" item="3"/>
        </tpls>
      </n>
      <n v="788169000" in="0">
        <tpls c="3">
          <tpl fld="2" item="9"/>
          <tpl fld="1" item="1"/>
          <tpl hier="20" item="3"/>
        </tpls>
      </n>
      <n v="788169000" in="0">
        <tpls c="3">
          <tpl fld="2" item="9"/>
          <tpl fld="1" item="6"/>
          <tpl hier="20" item="3"/>
        </tpls>
      </n>
      <n v="188261820" in="0">
        <tpls c="3">
          <tpl fld="2" item="9"/>
          <tpl fld="1" item="7"/>
          <tpl hier="20" item="3"/>
        </tpls>
      </n>
      <n v="788169000" in="0">
        <tpls c="3">
          <tpl fld="2" item="9"/>
          <tpl fld="1" item="8"/>
          <tpl hier="20" item="3"/>
        </tpls>
      </n>
      <n v="788169000" in="0">
        <tpls c="4">
          <tpl fld="2" item="9"/>
          <tpl hier="1" item="4294967295"/>
          <tpl fld="3" item="0"/>
          <tpl hier="20" item="3"/>
        </tpls>
      </n>
      <n v="375556500" in="0">
        <tpls c="3">
          <tpl fld="2" item="9"/>
          <tpl fld="1" item="5"/>
          <tpl hier="20" item="3"/>
        </tpls>
      </n>
      <n v="788169000" in="0">
        <tpls c="3">
          <tpl fld="2" item="9"/>
          <tpl fld="1" item="4"/>
          <tpl hier="20" item="3"/>
        </tpls>
      </n>
      <n v="788169000" in="0">
        <tpls c="3">
          <tpl fld="2" item="9"/>
          <tpl fld="1" item="3"/>
          <tpl hier="20" item="3"/>
        </tpls>
      </n>
      <n v="1518040949.7149999" in="0">
        <tpls c="3">
          <tpl fld="2" item="10"/>
          <tpl fld="1" item="11"/>
          <tpl hier="20" item="3"/>
        </tpls>
      </n>
      <n v="1518040949.7149999" in="0">
        <tpls c="3">
          <tpl fld="2" item="10"/>
          <tpl fld="1" item="10"/>
          <tpl hier="20" item="3"/>
        </tpls>
      </n>
      <n v="1518040949.7149999" in="0">
        <tpls c="3">
          <tpl fld="2" item="10"/>
          <tpl fld="1" item="9"/>
          <tpl hier="20" item="3"/>
        </tpls>
      </n>
      <n v="1518040949.7149999" in="0">
        <tpls c="3">
          <tpl fld="2" item="10"/>
          <tpl fld="1" item="2"/>
          <tpl hier="20" item="3"/>
        </tpls>
      </n>
      <n v="1518040949.7149999" in="0">
        <tpls c="3">
          <tpl fld="2" item="10"/>
          <tpl fld="1" item="7"/>
          <tpl hier="20" item="3"/>
        </tpls>
      </n>
      <n v="1518040949.7149999" in="0">
        <tpls c="3">
          <tpl fld="2" item="10"/>
          <tpl fld="3" item="0"/>
          <tpl hier="20" item="3"/>
        </tpls>
      </n>
      <n v="1518040949.7149999" in="0">
        <tpls c="3">
          <tpl fld="2" item="10"/>
          <tpl fld="1" item="1"/>
          <tpl hier="20" item="3"/>
        </tpls>
      </n>
      <n v="1518040949.7149999" in="0">
        <tpls c="3">
          <tpl fld="2" item="10"/>
          <tpl fld="1" item="6"/>
          <tpl hier="20" item="3"/>
        </tpls>
      </n>
      <n v="1518040949.7149999" in="0">
        <tpls c="3">
          <tpl fld="2" item="10"/>
          <tpl fld="1" item="8"/>
          <tpl hier="20" item="3"/>
        </tpls>
      </n>
      <n v="1518040949.7149999" in="0">
        <tpls c="3">
          <tpl fld="2" item="10"/>
          <tpl fld="1" item="5"/>
          <tpl hier="20" item="3"/>
        </tpls>
      </n>
      <n v="1518040949.7149999" in="0">
        <tpls c="3">
          <tpl fld="2" item="10"/>
          <tpl fld="1" item="4"/>
          <tpl hier="20" item="3"/>
        </tpls>
      </n>
      <n v="1518040949.7149999" in="0">
        <tpls c="3">
          <tpl fld="2" item="10"/>
          <tpl fld="1" item="3"/>
          <tpl hier="20" item="3"/>
        </tpls>
      </n>
      <n v="0.13187660470593265" in="1" fc="000000FF">
        <tpls c="3">
          <tpl fld="2" item="11"/>
          <tpl fld="1" item="11"/>
          <tpl hier="20" item="3"/>
        </tpls>
      </n>
      <n v="6.5938302352966313E-2" in="1" fc="000000FF">
        <tpls c="3">
          <tpl fld="2" item="11"/>
          <tpl fld="1" item="10"/>
          <tpl hier="20" item="3"/>
        </tpls>
      </n>
      <n v="4.3958868235310873E-2" in="1" fc="000000FF">
        <tpls c="3">
          <tpl fld="2" item="11"/>
          <tpl fld="1" item="9"/>
          <tpl hier="20" item="3"/>
        </tpls>
      </n>
      <n v="0.12829017396638734" in="1" fc="000000FF">
        <tpls c="3">
          <tpl fld="2" item="11"/>
          <tpl fld="1" item="7"/>
          <tpl hier="20" item="3"/>
        </tpls>
      </n>
      <n v="0.10550128376474611" in="1" fc="000000FF">
        <tpls c="3">
          <tpl fld="2" item="11"/>
          <tpl fld="1" item="6"/>
          <tpl hier="20" item="3"/>
        </tpls>
      </n>
      <n v="5.8611824313747833E-2" in="1" fc="000000FF">
        <tpls c="3">
          <tpl fld="2" item="11"/>
          <tpl fld="1" item="8"/>
          <tpl hier="20" item="3"/>
        </tpls>
      </n>
      <m in="1" fc="000000FF">
        <tpls c="3">
          <tpl fld="2" item="11"/>
          <tpl hier="1" item="4294967295"/>
          <tpl hier="20" item="3"/>
        </tpls>
      </m>
      <n v="8.791773647062176E-2" in="1" fc="000000FF">
        <tpls c="3">
          <tpl fld="2" item="11"/>
          <tpl fld="1" item="4"/>
          <tpl hier="20" item="3"/>
        </tpls>
      </n>
      <n v="0.12796064735592044" in="1" fc="000000FF">
        <tpls c="3">
          <tpl fld="2" item="11"/>
          <tpl fld="1" item="5"/>
          <tpl hier="20" item="3"/>
        </tpls>
      </n>
      <n v="5.2750641882373051E-2" in="1" fc="000000FF">
        <tpls c="3">
          <tpl fld="2" item="11"/>
          <tpl fld="1" item="3"/>
          <tpl hier="20" item="3"/>
        </tpls>
      </n>
      <n v="0.13269030176611679" in="1" fc="000000FF">
        <tpls c="3">
          <tpl fld="2" item="11"/>
          <tpl fld="1" item="2"/>
          <tpl hier="20" item="3"/>
        </tpls>
      </n>
      <n v="7.5358059831961505E-2" in="1" fc="000000FF">
        <tpls c="3">
          <tpl fld="2" item="11"/>
          <tpl fld="1" item="1"/>
          <tpl hier="20" item="3"/>
        </tpls>
      </n>
      <n v="4.7955128983975498E-2" in="1" fc="000000FF">
        <tpls c="3">
          <tpl fld="2" item="11"/>
          <tpl fld="1" item="0"/>
          <tpl hier="20" item="3"/>
        </tpls>
      </n>
      <n v="2867034" in="0">
        <tpls c="3">
          <tpl fld="2" item="12"/>
          <tpl fld="1" item="11"/>
          <tpl hier="20" item="3"/>
        </tpls>
      </n>
      <n v="2867034" in="0">
        <tpls c="3">
          <tpl fld="2" item="12"/>
          <tpl fld="1" item="10"/>
          <tpl hier="20" item="3"/>
        </tpls>
      </n>
      <n v="2867034" in="0">
        <tpls c="3">
          <tpl fld="2" item="12"/>
          <tpl fld="1" item="9"/>
          <tpl hier="20" item="3"/>
        </tpls>
      </n>
      <n v="697266" in="0">
        <tpls c="3">
          <tpl fld="2" item="12"/>
          <tpl fld="1" item="7"/>
          <tpl hier="20" item="3"/>
        </tpls>
      </n>
      <n v="2867034" in="0">
        <tpls c="3">
          <tpl fld="2" item="12"/>
          <tpl fld="1" item="6"/>
          <tpl hier="20" item="3"/>
        </tpls>
      </n>
      <n v="2867034" in="0">
        <tpls c="3">
          <tpl fld="2" item="12"/>
          <tpl fld="1" item="8"/>
          <tpl hier="20" item="3"/>
        </tpls>
      </n>
      <n v="2867034" in="0">
        <tpls c="4">
          <tpl fld="2" item="12"/>
          <tpl hier="1" item="4294967295"/>
          <tpl fld="3" item="0"/>
          <tpl hier="20" item="3"/>
        </tpls>
      </n>
      <n v="2867034" in="0">
        <tpls c="3">
          <tpl fld="2" item="12"/>
          <tpl fld="1" item="3"/>
          <tpl hier="20" item="3"/>
        </tpls>
      </n>
      <n v="1390950" in="0">
        <tpls c="3">
          <tpl fld="2" item="12"/>
          <tpl fld="1" item="5"/>
          <tpl hier="20" item="3"/>
        </tpls>
      </n>
      <n v="2867034" in="0">
        <tpls c="3">
          <tpl fld="2" item="12"/>
          <tpl fld="1" item="4"/>
          <tpl hier="20" item="3"/>
        </tpls>
      </n>
      <n v="2163543" in="0">
        <tpls c="3">
          <tpl fld="2" item="12"/>
          <tpl fld="1" item="2"/>
          <tpl hier="20" item="3"/>
        </tpls>
      </n>
      <n v="2867034" in="0">
        <tpls c="3">
          <tpl fld="2" item="12"/>
          <tpl fld="1" item="1"/>
          <tpl hier="20" item="3"/>
        </tpls>
      </n>
      <n v="2867034" in="0">
        <tpls c="3">
          <tpl fld="2" item="12"/>
          <tpl fld="1" item="0"/>
          <tpl hier="20" item="3"/>
        </tpls>
      </n>
      <n v="5435069.409" in="0">
        <tpls c="3">
          <tpl hier="0" item="4294967295"/>
          <tpl fld="1" item="11"/>
          <tpl hier="20" item="3"/>
        </tpls>
      </n>
      <n v="5435069.409" in="0">
        <tpls c="3">
          <tpl hier="0" item="4294967295"/>
          <tpl fld="1" item="10"/>
          <tpl hier="20" item="3"/>
        </tpls>
      </n>
      <n v="5435069.409" in="0">
        <tpls c="3">
          <tpl hier="0" item="4294967295"/>
          <tpl fld="1" item="9"/>
          <tpl hier="20" item="3"/>
        </tpls>
      </n>
      <n v="5435069.409" in="0">
        <tpls c="3">
          <tpl hier="0" item="4294967295"/>
          <tpl fld="1" item="7"/>
          <tpl hier="20" item="3"/>
        </tpls>
      </n>
      <n v="5435069.409" in="0">
        <tpls c="3">
          <tpl hier="0" item="4294967295"/>
          <tpl fld="1" item="6"/>
          <tpl hier="20" item="3"/>
        </tpls>
      </n>
      <n v="5435069.409" in="0">
        <tpls c="3">
          <tpl hier="0" item="4294967295"/>
          <tpl fld="1" item="8"/>
          <tpl hier="20" item="3"/>
        </tpls>
      </n>
      <n v="5435069.409" in="0">
        <tpls c="3">
          <tpl hier="0" item="4294967295"/>
          <tpl fld="3" item="0"/>
          <tpl hier="20" item="3"/>
        </tpls>
      </n>
      <n v="5435069.409" in="0">
        <tpls c="3">
          <tpl hier="0" item="4294967295"/>
          <tpl fld="1" item="4"/>
          <tpl hier="20" item="3"/>
        </tpls>
      </n>
      <n v="5435069.409" in="0">
        <tpls c="3">
          <tpl hier="0" item="4294967295"/>
          <tpl fld="1" item="5"/>
          <tpl hier="20" item="3"/>
        </tpls>
      </n>
      <n v="5435069.409" in="0">
        <tpls c="3">
          <tpl hier="0" item="4294967295"/>
          <tpl fld="1" item="3"/>
          <tpl hier="20" item="3"/>
        </tpls>
      </n>
      <n v="5435069.409" in="0">
        <tpls c="3">
          <tpl hier="0" item="4294967295"/>
          <tpl fld="1" item="2"/>
          <tpl hier="20" item="3"/>
        </tpls>
      </n>
      <n v="5435069.409" in="0">
        <tpls c="3">
          <tpl hier="0" item="4294967295"/>
          <tpl fld="1" item="1"/>
          <tpl hier="20" item="3"/>
        </tpls>
      </n>
      <n v="5435069.409" in="0">
        <tpls c="3">
          <tpl hier="0" item="4294967295"/>
          <tpl fld="1" item="0"/>
          <tpl hier="20" item="3"/>
        </tpls>
      </n>
      <m in="0">
        <tpls c="3">
          <tpl fld="2" item="3"/>
          <tpl fld="1" item="0"/>
          <tpl hier="20" item="3"/>
        </tpls>
      </m>
      <n v="16698450446.865" in="0">
        <tpls c="3">
          <tpl fld="2" item="1"/>
          <tpl fld="1" item="0"/>
          <tpl hier="20" item="3"/>
        </tpls>
      </n>
      <n v="1049681550" in="0">
        <tpls c="3">
          <tpl fld="2" item="0"/>
          <tpl fld="1" item="0"/>
          <tpl hier="20" item="3"/>
        </tpls>
      </n>
      <n v="208600110" in="0">
        <tpls c="3">
          <tpl fld="2" item="3"/>
          <tpl fld="1" item="2"/>
          <tpl hier="20" item="3"/>
        </tpls>
      </n>
      <n v="0.13741402037880665" in="1" fc="000000FF">
        <tpls c="3">
          <tpl fld="2" item="2"/>
          <tpl fld="1" item="2"/>
          <tpl hier="20" item="3"/>
        </tpls>
      </n>
      <n v="2066804700" in="0">
        <tpls c="3">
          <tpl fld="2" item="0"/>
          <tpl fld="1" item="2"/>
          <tpl hier="20" item="3"/>
        </tpls>
      </n>
      <n v="7.4171629856039353E-2" in="1" fc="000000FF">
        <tpls c="3">
          <tpl fld="2" item="8"/>
          <tpl fld="1" item="1"/>
          <tpl hier="20" item="3"/>
        </tpls>
      </n>
      <m in="0">
        <tpls c="3">
          <tpl fld="2" item="7"/>
          <tpl fld="1" item="1"/>
          <tpl hier="20" item="3"/>
        </tpls>
      </m>
      <m in="1" fc="000000FF">
        <tpls c="3">
          <tpl fld="2" item="4"/>
          <tpl fld="1" item="1"/>
          <tpl hier="20" item="3"/>
        </tpls>
      </m>
      <n v="38045485.863000005" in="0">
        <tpls c="3">
          <tpl fld="2" item="6"/>
          <tpl fld="1" item="1"/>
          <tpl hier="20" item="3"/>
        </tpls>
      </n>
      <n v="6626097" in="0">
        <tpls c="3">
          <tpl fld="2" item="5"/>
          <tpl fld="1" item="1"/>
          <tpl hier="20" item="3"/>
        </tpls>
      </n>
      <m in="0">
        <tpls c="3">
          <tpl fld="2" item="3"/>
          <tpl fld="1" item="1"/>
          <tpl hier="20" item="3"/>
        </tpls>
      </m>
      <n v="1740867690" in="0">
        <tpls c="3">
          <tpl fld="2" item="0"/>
          <tpl fld="1" item="1"/>
          <tpl hier="20" item="3"/>
        </tpls>
      </n>
      <m in="1" fc="000000FF">
        <tpls c="3">
          <tpl fld="2" item="2"/>
          <tpl fld="1" item="1"/>
          <tpl hier="20" item="3"/>
        </tpls>
      </m>
      <n v="10626286648.004999" in="0">
        <tpls c="3">
          <tpl fld="2" item="1"/>
          <tpl fld="1" item="1"/>
          <tpl hier="20" item="3"/>
        </tpls>
      </n>
      <n v="2168523986.1299996" in="0">
        <tpls c="3">
          <tpl fld="2" item="1"/>
          <tpl fld="1" item="7"/>
          <tpl hier="20" item="4"/>
        </tpls>
      </n>
      <n v="0.52871074857055689" in="1" fc="000000FF">
        <tpls c="4">
          <tpl fld="2" item="2"/>
          <tpl hier="1" item="4294967295"/>
          <tpl fld="3" item="0"/>
          <tpl hier="20" item="4"/>
        </tpls>
      </n>
      <n v="0.12807655888356409" in="1" fc="000000FF">
        <tpls c="3">
          <tpl fld="2" item="2"/>
          <tpl fld="1" item="7"/>
          <tpl hier="20" item="4"/>
        </tpls>
      </n>
      <n v="6505571958.3899994" in="0">
        <tpls c="3">
          <tpl fld="2" item="1"/>
          <tpl fld="1" item="2"/>
          <tpl hier="20" item="4"/>
        </tpls>
      </n>
      <m in="1" fc="000000FF">
        <tpls c="3">
          <tpl fld="2" item="2"/>
          <tpl fld="1" item="0"/>
          <tpl hier="20" item="4"/>
        </tpls>
      </m>
      <m in="0">
        <tpls c="3">
          <tpl fld="2" item="3"/>
          <tpl fld="1" item="8"/>
          <tpl hier="20" item="4"/>
        </tpls>
      </m>
      <n v="19516715875.169998" in="0">
        <tpls c="3">
          <tpl fld="2" item="1"/>
          <tpl fld="1" item="8"/>
          <tpl hier="20" item="4"/>
        </tpls>
      </n>
      <m in="1" fc="000000FF">
        <tpls c="3">
          <tpl fld="2" item="2"/>
          <tpl fld="1" item="6"/>
          <tpl hier="20" item="4"/>
        </tpls>
      </m>
      <m in="0">
        <tpls c="3">
          <tpl fld="2" item="3"/>
          <tpl fld="1" item="6"/>
          <tpl hier="20" item="4"/>
        </tpls>
      </m>
      <n v="5160693" in="0">
        <tpls c="3">
          <tpl fld="2" item="5"/>
          <tpl fld="1" item="0"/>
          <tpl hier="20" item="4"/>
        </tpls>
      </n>
      <n v="11158725" in="0">
        <tpls c="3">
          <tpl fld="2" item="5"/>
          <tpl fld="1" item="2"/>
          <tpl hier="20" item="4"/>
        </tpls>
      </n>
      <n v="78586950.551999986" in="0">
        <tpls c="3">
          <tpl fld="2" item="6"/>
          <tpl fld="1" item="0"/>
          <tpl hier="20" item="4"/>
        </tpls>
      </n>
      <n v="21432804.695999999" in="0">
        <tpls c="3">
          <tpl fld="2" item="6"/>
          <tpl fld="1" item="2"/>
          <tpl hier="20" item="4"/>
        </tpls>
      </n>
      <m in="1" fc="000000FF">
        <tpls c="3">
          <tpl fld="2" item="4"/>
          <tpl fld="1" item="0"/>
          <tpl hier="20" item="4"/>
        </tpls>
      </m>
      <n v="0.14477941846682893" in="1" fc="000000FF">
        <tpls c="3">
          <tpl fld="2" item="4"/>
          <tpl fld="1" item="2"/>
          <tpl hier="20" item="4"/>
        </tpls>
      </n>
      <m in="0">
        <tpls c="3">
          <tpl fld="2" item="7"/>
          <tpl fld="1" item="0"/>
          <tpl hier="20" item="4"/>
        </tpls>
      </m>
      <n v="1034343" in="0">
        <tpls c="3">
          <tpl fld="2" item="7"/>
          <tpl fld="1" item="2"/>
          <tpl hier="20" item="4"/>
        </tpls>
      </n>
      <n v="1797670590" in="0">
        <tpls c="3">
          <tpl fld="2" item="0"/>
          <tpl fld="1" item="3"/>
          <tpl hier="20" item="4"/>
        </tpls>
      </n>
      <n v="2721358470" in="0">
        <tpls c="3">
          <tpl fld="2" item="0"/>
          <tpl fld="1" item="4"/>
          <tpl hier="20" item="4"/>
        </tpls>
      </n>
      <n v="3115341090" in="0">
        <tpls c="3">
          <tpl fld="2" item="0"/>
          <tpl fld="1" item="5"/>
          <tpl hier="20" item="4"/>
        </tpls>
      </n>
      <n v="21685239861.299999" in="0">
        <tpls c="3">
          <tpl fld="2" item="1"/>
          <tpl fld="1" item="3"/>
          <tpl hier="20" item="4"/>
        </tpls>
      </n>
      <n v="13011143916.779997" in="0">
        <tpls c="3">
          <tpl fld="2" item="1"/>
          <tpl fld="1" item="4"/>
          <tpl hier="20" item="4"/>
        </tpls>
      </n>
      <n v="4337047972.2599993" in="0">
        <tpls c="3">
          <tpl fld="2" item="1"/>
          <tpl fld="1" item="5"/>
          <tpl hier="20" item="4"/>
        </tpls>
      </n>
      <m in="1" fc="000000FF">
        <tpls c="3">
          <tpl fld="2" item="2"/>
          <tpl fld="1" item="3"/>
          <tpl hier="20" item="4"/>
        </tpls>
      </m>
      <m in="1" fc="000000FF">
        <tpls c="3">
          <tpl fld="2" item="2"/>
          <tpl fld="1" item="4"/>
          <tpl hier="20" item="4"/>
        </tpls>
      </m>
      <n v="0.12503746868112584" in="1" fc="000000FF">
        <tpls c="3">
          <tpl fld="2" item="2"/>
          <tpl fld="1" item="5"/>
          <tpl hier="20" item="4"/>
        </tpls>
      </n>
      <m in="0">
        <tpls c="3">
          <tpl fld="2" item="3"/>
          <tpl fld="1" item="3"/>
          <tpl hier="20" item="4"/>
        </tpls>
      </m>
      <m in="0">
        <tpls c="3">
          <tpl fld="2" item="3"/>
          <tpl fld="1" item="4"/>
          <tpl hier="20" item="4"/>
        </tpls>
      </m>
      <n v="271146750" in="0">
        <tpls c="3">
          <tpl fld="2" item="3"/>
          <tpl fld="1" item="5"/>
          <tpl hier="20" item="4"/>
        </tpls>
      </n>
      <m in="1" fc="000000FF">
        <tpls c="3">
          <tpl fld="2" item="4"/>
          <tpl fld="1" item="9"/>
          <tpl hier="20" item="4"/>
        </tpls>
      </m>
      <n v="0.13275005489743488" in="1" fc="000000FF">
        <tpls c="3">
          <tpl fld="2" item="4"/>
          <tpl fld="1" item="11"/>
          <tpl hier="20" item="4"/>
        </tpls>
      </n>
      <n v="6095412" in="0">
        <tpls c="3">
          <tpl fld="2" item="5"/>
          <tpl fld="1" item="3"/>
          <tpl hier="20" item="4"/>
        </tpls>
      </n>
      <n v="9578760" in="0">
        <tpls c="3">
          <tpl fld="2" item="5"/>
          <tpl fld="1" item="4"/>
          <tpl hier="20" item="4"/>
        </tpls>
      </n>
      <n v="11570337" in="0">
        <tpls c="3">
          <tpl fld="2" item="5"/>
          <tpl fld="1" item="5"/>
          <tpl hier="20" item="4"/>
        </tpls>
      </n>
      <n v="71442682.319999993" in="0">
        <tpls c="3">
          <tpl fld="2" item="6"/>
          <tpl fld="1" item="3"/>
          <tpl hier="20" item="4"/>
        </tpls>
      </n>
      <n v="42865609.391999997" in="0">
        <tpls c="3">
          <tpl fld="2" item="6"/>
          <tpl fld="1" item="4"/>
          <tpl hier="20" item="4"/>
        </tpls>
      </n>
      <n v="14288536.464" in="0">
        <tpls c="3">
          <tpl fld="2" item="6"/>
          <tpl fld="1" item="5"/>
          <tpl hier="20" item="4"/>
        </tpls>
      </n>
      <m in="1" fc="000000FF">
        <tpls c="3">
          <tpl fld="2" item="4"/>
          <tpl fld="1" item="3"/>
          <tpl hier="20" item="4"/>
        </tpls>
      </m>
      <m in="1" fc="000000FF">
        <tpls c="3">
          <tpl fld="2" item="4"/>
          <tpl fld="1" item="4"/>
          <tpl hier="20" item="4"/>
        </tpls>
      </m>
      <n v="0.13209750381052043" in="1" fc="000000FF">
        <tpls c="3">
          <tpl fld="2" item="4"/>
          <tpl fld="1" item="5"/>
          <tpl hier="20" item="4"/>
        </tpls>
      </n>
      <m in="0">
        <tpls c="3">
          <tpl fld="2" item="7"/>
          <tpl fld="1" item="3"/>
          <tpl hier="20" item="4"/>
        </tpls>
      </m>
      <m in="0">
        <tpls c="3">
          <tpl fld="2" item="7"/>
          <tpl fld="1" item="4"/>
          <tpl hier="20" item="4"/>
        </tpls>
      </m>
      <n v="943740" in="0">
        <tpls c="3">
          <tpl fld="2" item="7"/>
          <tpl fld="1" item="5"/>
          <tpl hier="20" item="4"/>
        </tpls>
      </n>
      <m in="0">
        <tpls c="3">
          <tpl fld="2" item="0"/>
          <tpl hier="1" item="4294967295"/>
          <tpl hier="20" item="4"/>
        </tpls>
      </m>
      <n v="2048834010" in="0">
        <tpls c="3">
          <tpl fld="2" item="0"/>
          <tpl fld="1" item="8"/>
          <tpl hier="20" item="4"/>
        </tpls>
      </n>
      <n v="3002773290" in="0">
        <tpls c="3">
          <tpl fld="2" item="0"/>
          <tpl fld="1" item="6"/>
          <tpl hier="20" item="4"/>
        </tpls>
      </n>
      <n v="3065306985" in="0">
        <tpls c="3">
          <tpl fld="2" item="0"/>
          <tpl fld="1" item="7"/>
          <tpl hier="20" item="4"/>
        </tpls>
      </n>
      <n v="4.806461350641425E-2" in="1" fc="000000FF">
        <tpls c="3">
          <tpl fld="2" item="8"/>
          <tpl fld="1" item="0"/>
          <tpl hier="20" item="4"/>
        </tpls>
      </n>
      <n v="0.13071935187854847" in="1" fc="000000FF">
        <tpls c="3">
          <tpl fld="2" item="8"/>
          <tpl fld="1" item="2"/>
          <tpl hier="20" item="4"/>
        </tpls>
      </n>
      <n v="2168523986.1299996" in="0">
        <tpls c="4">
          <tpl fld="2" item="1"/>
          <tpl hier="1" item="4294967295"/>
          <tpl fld="3" item="0"/>
          <tpl hier="20" item="4"/>
        </tpls>
      </n>
      <n v="10842619930.649998" in="0">
        <tpls c="3">
          <tpl fld="2" item="1"/>
          <tpl fld="1" item="6"/>
          <tpl hier="20" item="4"/>
        </tpls>
      </n>
      <n v="1146521940" in="0">
        <tpls c="3">
          <tpl fld="2" item="9"/>
          <tpl fld="1" item="0"/>
          <tpl hier="20" item="4"/>
        </tpls>
      </n>
      <n v="850404150" in="0">
        <tpls c="3">
          <tpl fld="2" item="9"/>
          <tpl fld="1" item="2"/>
          <tpl hier="20" item="4"/>
        </tpls>
      </n>
      <m in="1" fc="000000FF">
        <tpls c="3">
          <tpl fld="2" item="2"/>
          <tpl fld="1" item="8"/>
          <tpl hier="20" item="4"/>
        </tpls>
      </m>
      <n v="2168523986.1299996" in="0">
        <tpls c="3">
          <tpl fld="2" item="10"/>
          <tpl fld="1" item="0"/>
          <tpl hier="20" item="4"/>
        </tpls>
      </n>
      <n v="1146521940" in="0">
        <tpls c="3">
          <tpl fld="2" item="3"/>
          <tpl fld="3" item="0"/>
          <tpl hier="20" item="4"/>
        </tpls>
      </n>
      <n v="277737090" in="0">
        <tpls c="3">
          <tpl fld="2" item="3"/>
          <tpl fld="1" item="7"/>
          <tpl hier="20" item="4"/>
        </tpls>
      </n>
      <n v="3188707890" in="0">
        <tpls c="3">
          <tpl fld="2" item="0"/>
          <tpl fld="1" item="11"/>
          <tpl hier="20" item="4"/>
        </tpls>
      </n>
      <n v="2337967170" in="0">
        <tpls c="3">
          <tpl fld="2" item="0"/>
          <tpl fld="1" item="10"/>
          <tpl hier="20" item="4"/>
        </tpls>
      </n>
      <n v="1146521940" in="0">
        <tpls c="3">
          <tpl fld="2" item="0"/>
          <tpl fld="1" item="9"/>
          <tpl hier="20" item="4"/>
        </tpls>
      </n>
      <n v="8674095944.5199986" in="0">
        <tpls c="3">
          <tpl fld="2" item="1"/>
          <tpl fld="1" item="11"/>
          <tpl hier="20" item="4"/>
        </tpls>
      </n>
      <n v="17348191889.039997" in="0">
        <tpls c="3">
          <tpl fld="2" item="1"/>
          <tpl fld="1" item="10"/>
          <tpl hier="20" item="4"/>
        </tpls>
      </n>
      <n v="26022287833.560001" in="0">
        <tpls c="3">
          <tpl fld="2" item="1"/>
          <tpl fld="1" item="9"/>
          <tpl hier="20" item="4"/>
        </tpls>
      </n>
      <n v="0.13655269293491143" in="1" fc="000000FF">
        <tpls c="3">
          <tpl fld="2" item="2"/>
          <tpl fld="1" item="11"/>
          <tpl hier="20" item="4"/>
        </tpls>
      </n>
      <m in="1" fc="000000FF">
        <tpls c="3">
          <tpl fld="2" item="2"/>
          <tpl fld="1" item="10"/>
          <tpl hier="20" item="4"/>
        </tpls>
      </m>
      <m in="1" fc="000000FF">
        <tpls c="3">
          <tpl fld="2" item="2"/>
          <tpl fld="1" item="9"/>
          <tpl hier="20" item="4"/>
        </tpls>
      </m>
      <n v="296117790" in="0">
        <tpls c="3">
          <tpl fld="2" item="3"/>
          <tpl fld="1" item="11"/>
          <tpl hier="20" item="4"/>
        </tpls>
      </n>
      <m in="0">
        <tpls c="3">
          <tpl fld="2" item="3"/>
          <tpl fld="1" item="10"/>
          <tpl hier="20" item="4"/>
        </tpls>
      </m>
      <m in="0">
        <tpls c="3">
          <tpl fld="2" item="3"/>
          <tpl fld="1" item="9"/>
          <tpl hier="20" item="4"/>
        </tpls>
      </m>
      <m in="1" fc="000000FF">
        <tpls c="3">
          <tpl fld="2" item="4"/>
          <tpl fld="1" item="10"/>
          <tpl hier="20" item="4"/>
        </tpls>
      </m>
      <n v="0.13479799032271272" in="1" fc="000000FF">
        <tpls c="3">
          <tpl fld="2" item="4"/>
          <tpl fld="1" item="7"/>
          <tpl hier="20" item="4"/>
        </tpls>
      </n>
      <m in="1" fc="000000FF">
        <tpls c="3">
          <tpl fld="2" item="4"/>
          <tpl fld="1" item="6"/>
          <tpl hier="20" item="4"/>
        </tpls>
      </m>
      <m in="1" fc="000000FF">
        <tpls c="3">
          <tpl fld="2" item="4"/>
          <tpl fld="1" item="8"/>
          <tpl hier="20" item="4"/>
        </tpls>
      </m>
      <n v="0.54442496749749691" in="1" fc="000000FF">
        <tpls c="4">
          <tpl fld="2" item="4"/>
          <tpl hier="1" item="4294967295"/>
          <tpl fld="3" item="0"/>
          <tpl hier="20" item="4"/>
        </tpls>
      </n>
      <n v="11400960" in="0">
        <tpls c="3">
          <tpl fld="2" item="5"/>
          <tpl fld="1" item="11"/>
          <tpl hier="20" item="4"/>
        </tpls>
      </n>
      <n v="8154588" in="0">
        <tpls c="3">
          <tpl fld="2" item="5"/>
          <tpl fld="1" item="10"/>
          <tpl hier="20" item="4"/>
        </tpls>
      </n>
      <n v="3889518" in="0">
        <tpls c="3">
          <tpl fld="2" item="5"/>
          <tpl fld="1" item="9"/>
          <tpl hier="20" item="4"/>
        </tpls>
      </n>
      <n v="11530566" in="0">
        <tpls c="3">
          <tpl fld="2" item="5"/>
          <tpl fld="1" item="7"/>
          <tpl hier="20" item="4"/>
        </tpls>
      </n>
      <n v="10639683" in="0">
        <tpls c="3">
          <tpl fld="2" item="5"/>
          <tpl fld="1" item="6"/>
          <tpl hier="20" item="4"/>
        </tpls>
      </n>
      <n v="7054479" in="0">
        <tpls c="3">
          <tpl fld="2" item="5"/>
          <tpl fld="1" item="8"/>
          <tpl hier="20" item="4"/>
        </tpls>
      </n>
      <m in="0">
        <tpls c="3">
          <tpl fld="2" item="5"/>
          <tpl hier="1" item="4294967295"/>
          <tpl hier="20" item="4"/>
        </tpls>
      </m>
      <n v="85731218.783999979" in="0">
        <tpls c="3">
          <tpl fld="2" item="6"/>
          <tpl fld="1" item="9"/>
          <tpl hier="20" item="4"/>
        </tpls>
      </n>
      <n v="28577072.927999999" in="0">
        <tpls c="3">
          <tpl fld="2" item="6"/>
          <tpl fld="1" item="11"/>
          <tpl hier="20" item="4"/>
        </tpls>
      </n>
      <n v="57154145.855999999" in="0">
        <tpls c="3">
          <tpl fld="2" item="6"/>
          <tpl fld="1" item="10"/>
          <tpl hier="20" item="4"/>
        </tpls>
      </n>
      <n v="7144268.2319999998" in="0">
        <tpls c="3">
          <tpl fld="2" item="6"/>
          <tpl fld="1" item="7"/>
          <tpl hier="20" item="4"/>
        </tpls>
      </n>
      <n v="35721341.159999996" in="0">
        <tpls c="3">
          <tpl fld="2" item="6"/>
          <tpl fld="1" item="6"/>
          <tpl hier="20" item="4"/>
        </tpls>
      </n>
      <n v="64298414.088" in="0">
        <tpls c="3">
          <tpl fld="2" item="6"/>
          <tpl fld="1" item="8"/>
          <tpl hier="20" item="4"/>
        </tpls>
      </n>
      <n v="7144268.2319999998" in="0">
        <tpls c="4">
          <tpl fld="2" item="6"/>
          <tpl hier="1" item="4294967295"/>
          <tpl fld="3" item="0"/>
          <tpl hier="20" item="4"/>
        </tpls>
      </n>
      <m in="0">
        <tpls c="3">
          <tpl fld="2" item="7"/>
          <tpl fld="1" item="9"/>
          <tpl hier="20" item="4"/>
        </tpls>
      </m>
      <n v="948402" in="0">
        <tpls c="3">
          <tpl fld="2" item="7"/>
          <tpl fld="1" item="11"/>
          <tpl hier="20" item="4"/>
        </tpls>
      </n>
      <m in="0">
        <tpls c="3">
          <tpl fld="2" item="7"/>
          <tpl fld="1" item="10"/>
          <tpl hier="20" item="4"/>
        </tpls>
      </m>
      <n v="963033" in="0">
        <tpls c="3">
          <tpl fld="2" item="7"/>
          <tpl fld="1" item="7"/>
          <tpl hier="20" item="4"/>
        </tpls>
      </n>
      <m in="0">
        <tpls c="3">
          <tpl fld="2" item="7"/>
          <tpl fld="1" item="6"/>
          <tpl hier="20" item="4"/>
        </tpls>
      </m>
      <m in="0">
        <tpls c="3">
          <tpl fld="2" item="7"/>
          <tpl fld="1" item="8"/>
          <tpl hier="20" item="4"/>
        </tpls>
      </m>
      <n v="3889518" in="0">
        <tpls c="3">
          <tpl fld="2" item="7"/>
          <tpl fld="3" item="0"/>
          <tpl hier="20" item="4"/>
        </tpls>
      </n>
      <n v="0.13217768714263922" in="1" fc="000000FF">
        <tpls c="3">
          <tpl fld="2" item="8"/>
          <tpl fld="1" item="11"/>
          <tpl hier="20" item="4"/>
        </tpls>
      </n>
      <n v="6.6088843571319611E-2" in="1" fc="000000FF">
        <tpls c="3">
          <tpl fld="2" item="8"/>
          <tpl fld="1" item="10"/>
          <tpl hier="20" item="4"/>
        </tpls>
      </n>
      <n v="4.4059229047546396E-2" in="1" fc="000000FF">
        <tpls c="3">
          <tpl fld="2" item="8"/>
          <tpl fld="1" item="9"/>
          <tpl hier="20" item="4"/>
        </tpls>
      </n>
      <m in="1" fc="000000FF">
        <tpls c="3">
          <tpl fld="2" item="8"/>
          <tpl hier="1" item="4294967295"/>
          <tpl hier="20" item="4"/>
        </tpls>
      </m>
      <n v="0.12807655888356409" in="1" fc="000000FF">
        <tpls c="3">
          <tpl fld="2" item="8"/>
          <tpl fld="1" item="7"/>
          <tpl hier="20" item="4"/>
        </tpls>
      </n>
      <n v="0.10574214971411137" in="1" fc="000000FF">
        <tpls c="3">
          <tpl fld="2" item="8"/>
          <tpl fld="1" item="6"/>
          <tpl hier="20" item="4"/>
        </tpls>
      </n>
      <n v="5.8745638730061868E-2" in="1" fc="000000FF">
        <tpls c="3">
          <tpl fld="2" item="8"/>
          <tpl fld="1" item="8"/>
          <tpl hier="20" item="4"/>
        </tpls>
      </n>
      <n v="0.12655701378234496" in="1" fc="000000FF">
        <tpls c="3">
          <tpl fld="2" item="8"/>
          <tpl fld="1" item="5"/>
          <tpl hier="20" item="4"/>
        </tpls>
      </n>
      <n v="8.8118458095092819E-2" in="1" fc="000000FF">
        <tpls c="3">
          <tpl fld="2" item="8"/>
          <tpl fld="1" item="4"/>
          <tpl hier="20" item="4"/>
        </tpls>
      </n>
      <n v="5.287107485705568E-2" in="1" fc="000000FF">
        <tpls c="3">
          <tpl fld="2" item="8"/>
          <tpl fld="1" item="3"/>
          <tpl hier="20" item="4"/>
        </tpls>
      </n>
      <n v="1146521940" in="0">
        <tpls c="3">
          <tpl fld="2" item="9"/>
          <tpl fld="1" item="11"/>
          <tpl hier="20" item="4"/>
        </tpls>
      </n>
      <n v="1146521940" in="0">
        <tpls c="3">
          <tpl fld="2" item="9"/>
          <tpl fld="1" item="10"/>
          <tpl hier="20" item="4"/>
        </tpls>
      </n>
      <n v="1146521940" in="0">
        <tpls c="3">
          <tpl fld="2" item="9"/>
          <tpl fld="1" item="9"/>
          <tpl hier="20" item="4"/>
        </tpls>
      </n>
      <n v="1146521940" in="0">
        <tpls c="3">
          <tpl fld="2" item="9"/>
          <tpl fld="1" item="1"/>
          <tpl hier="20" item="4"/>
        </tpls>
      </n>
      <n v="1146521940" in="0">
        <tpls c="3">
          <tpl fld="2" item="9"/>
          <tpl fld="1" item="6"/>
          <tpl hier="20" item="4"/>
        </tpls>
      </n>
      <n v="277737090" in="0">
        <tpls c="3">
          <tpl fld="2" item="9"/>
          <tpl fld="1" item="7"/>
          <tpl hier="20" item="4"/>
        </tpls>
      </n>
      <n v="1146521940" in="0">
        <tpls c="3">
          <tpl fld="2" item="9"/>
          <tpl fld="1" item="8"/>
          <tpl hier="20" item="4"/>
        </tpls>
      </n>
      <n v="1146521940" in="0">
        <tpls c="4">
          <tpl fld="2" item="9"/>
          <tpl hier="1" item="4294967295"/>
          <tpl fld="3" item="0"/>
          <tpl hier="20" item="4"/>
        </tpls>
      </n>
      <n v="548883840" in="0">
        <tpls c="3">
          <tpl fld="2" item="9"/>
          <tpl fld="1" item="5"/>
          <tpl hier="20" item="4"/>
        </tpls>
      </n>
      <n v="1146521940" in="0">
        <tpls c="3">
          <tpl fld="2" item="9"/>
          <tpl fld="1" item="4"/>
          <tpl hier="20" item="4"/>
        </tpls>
      </n>
      <n v="1146521940" in="0">
        <tpls c="3">
          <tpl fld="2" item="9"/>
          <tpl fld="1" item="3"/>
          <tpl hier="20" item="4"/>
        </tpls>
      </n>
      <n v="2168523986.1299996" in="0">
        <tpls c="3">
          <tpl fld="2" item="10"/>
          <tpl fld="1" item="11"/>
          <tpl hier="20" item="4"/>
        </tpls>
      </n>
      <n v="2168523986.1299996" in="0">
        <tpls c="3">
          <tpl fld="2" item="10"/>
          <tpl fld="1" item="10"/>
          <tpl hier="20" item="4"/>
        </tpls>
      </n>
      <n v="2168523986.1299996" in="0">
        <tpls c="3">
          <tpl fld="2" item="10"/>
          <tpl fld="1" item="9"/>
          <tpl hier="20" item="4"/>
        </tpls>
      </n>
      <n v="2168523986.1299996" in="0">
        <tpls c="3">
          <tpl fld="2" item="10"/>
          <tpl fld="1" item="2"/>
          <tpl hier="20" item="4"/>
        </tpls>
      </n>
      <n v="2168523986.1299996" in="0">
        <tpls c="3">
          <tpl fld="2" item="10"/>
          <tpl fld="1" item="7"/>
          <tpl hier="20" item="4"/>
        </tpls>
      </n>
      <n v="2168523986.1299996" in="0">
        <tpls c="3">
          <tpl fld="2" item="10"/>
          <tpl fld="3" item="0"/>
          <tpl hier="20" item="4"/>
        </tpls>
      </n>
      <n v="2168523986.1299996" in="0">
        <tpls c="3">
          <tpl fld="2" item="10"/>
          <tpl fld="1" item="1"/>
          <tpl hier="20" item="4"/>
        </tpls>
      </n>
      <n v="2168523986.1299996" in="0">
        <tpls c="3">
          <tpl fld="2" item="10"/>
          <tpl fld="1" item="6"/>
          <tpl hier="20" item="4"/>
        </tpls>
      </n>
      <n v="2168523986.1299996" in="0">
        <tpls c="3">
          <tpl fld="2" item="10"/>
          <tpl fld="1" item="8"/>
          <tpl hier="20" item="4"/>
        </tpls>
      </n>
      <n v="2168523986.1299996" in="0">
        <tpls c="3">
          <tpl fld="2" item="10"/>
          <tpl fld="1" item="5"/>
          <tpl hier="20" item="4"/>
        </tpls>
      </n>
      <n v="2168523986.1299996" in="0">
        <tpls c="3">
          <tpl fld="2" item="10"/>
          <tpl fld="1" item="4"/>
          <tpl hier="20" item="4"/>
        </tpls>
      </n>
      <n v="2168523986.1299996" in="0">
        <tpls c="3">
          <tpl fld="2" item="10"/>
          <tpl fld="1" item="3"/>
          <tpl hier="20" item="4"/>
        </tpls>
      </n>
      <n v="0.13610624187437423" in="1" fc="000000FF">
        <tpls c="3">
          <tpl fld="2" item="11"/>
          <tpl fld="1" item="11"/>
          <tpl hier="20" item="4"/>
        </tpls>
      </n>
      <n v="6.8053120937187114E-2" in="1" fc="000000FF">
        <tpls c="3">
          <tpl fld="2" item="11"/>
          <tpl fld="1" item="10"/>
          <tpl hier="20" item="4"/>
        </tpls>
      </n>
      <n v="4.5368747291458088E-2" in="1" fc="000000FF">
        <tpls c="3">
          <tpl fld="2" item="11"/>
          <tpl fld="1" item="9"/>
          <tpl hier="20" item="4"/>
        </tpls>
      </n>
      <n v="0.13479799032271272" in="1" fc="000000FF">
        <tpls c="3">
          <tpl fld="2" item="11"/>
          <tpl fld="1" item="7"/>
          <tpl hier="20" item="4"/>
        </tpls>
      </n>
      <n v="0.1088849934994994" in="1" fc="000000FF">
        <tpls c="3">
          <tpl fld="2" item="11"/>
          <tpl fld="1" item="6"/>
          <tpl hier="20" item="4"/>
        </tpls>
      </n>
      <n v="6.0491663055277436E-2" in="1" fc="000000FF">
        <tpls c="3">
          <tpl fld="2" item="11"/>
          <tpl fld="1" item="8"/>
          <tpl hier="20" item="4"/>
        </tpls>
      </n>
      <m in="1" fc="000000FF">
        <tpls c="3">
          <tpl fld="2" item="11"/>
          <tpl hier="1" item="4294967295"/>
          <tpl hier="20" item="4"/>
        </tpls>
      </m>
      <n v="9.0737494582916162E-2" in="1" fc="000000FF">
        <tpls c="3">
          <tpl fld="2" item="11"/>
          <tpl fld="1" item="4"/>
          <tpl hier="20" item="4"/>
        </tpls>
      </n>
      <n v="0.13344774706661658" in="1" fc="000000FF">
        <tpls c="3">
          <tpl fld="2" item="11"/>
          <tpl fld="1" item="5"/>
          <tpl hier="20" item="4"/>
        </tpls>
      </n>
      <n v="5.44424967497497E-2" in="1" fc="000000FF">
        <tpls c="3">
          <tpl fld="2" item="11"/>
          <tpl fld="1" item="3"/>
          <tpl hier="20" item="4"/>
        </tpls>
      </n>
      <n v="0.13722497086668736" in="1" fc="000000FF">
        <tpls c="3">
          <tpl fld="2" item="11"/>
          <tpl fld="1" item="2"/>
          <tpl hier="20" item="4"/>
        </tpls>
      </n>
      <n v="7.7774995356785281E-2" in="1" fc="000000FF">
        <tpls c="3">
          <tpl fld="2" item="11"/>
          <tpl fld="1" item="1"/>
          <tpl hier="20" item="4"/>
        </tpls>
      </n>
      <n v="4.9493178863408822E-2" in="1" fc="000000FF">
        <tpls c="3">
          <tpl fld="2" item="11"/>
          <tpl fld="1" item="0"/>
          <tpl hier="20" item="4"/>
        </tpls>
      </n>
      <n v="3889518" in="0">
        <tpls c="3">
          <tpl fld="2" item="12"/>
          <tpl fld="1" item="11"/>
          <tpl hier="20" item="4"/>
        </tpls>
      </n>
      <n v="3889518" in="0">
        <tpls c="3">
          <tpl fld="2" item="12"/>
          <tpl fld="1" item="10"/>
          <tpl hier="20" item="4"/>
        </tpls>
      </n>
      <n v="3889518" in="0">
        <tpls c="3">
          <tpl fld="2" item="12"/>
          <tpl fld="1" item="9"/>
          <tpl hier="20" item="4"/>
        </tpls>
      </n>
      <n v="963033" in="0">
        <tpls c="3">
          <tpl fld="2" item="12"/>
          <tpl fld="1" item="7"/>
          <tpl hier="20" item="4"/>
        </tpls>
      </n>
      <n v="3889518" in="0">
        <tpls c="3">
          <tpl fld="2" item="12"/>
          <tpl fld="1" item="6"/>
          <tpl hier="20" item="4"/>
        </tpls>
      </n>
      <n v="3889518" in="0">
        <tpls c="3">
          <tpl fld="2" item="12"/>
          <tpl fld="1" item="8"/>
          <tpl hier="20" item="4"/>
        </tpls>
      </n>
      <n v="3889518" in="0">
        <tpls c="4">
          <tpl fld="2" item="12"/>
          <tpl hier="1" item="4294967295"/>
          <tpl fld="3" item="0"/>
          <tpl hier="20" item="4"/>
        </tpls>
      </n>
      <n v="3889518" in="0">
        <tpls c="3">
          <tpl fld="2" item="12"/>
          <tpl fld="1" item="3"/>
          <tpl hier="20" item="4"/>
        </tpls>
      </n>
      <n v="1906773" in="0">
        <tpls c="3">
          <tpl fld="2" item="12"/>
          <tpl fld="1" item="5"/>
          <tpl hier="20" item="4"/>
        </tpls>
      </n>
      <n v="3889518" in="0">
        <tpls c="3">
          <tpl fld="2" item="12"/>
          <tpl fld="1" item="4"/>
          <tpl hier="20" item="4"/>
        </tpls>
      </n>
      <n v="2941116" in="0">
        <tpls c="3">
          <tpl fld="2" item="12"/>
          <tpl fld="1" item="2"/>
          <tpl hier="20" item="4"/>
        </tpls>
      </n>
      <n v="3889518" in="0">
        <tpls c="3">
          <tpl fld="2" item="12"/>
          <tpl fld="1" item="1"/>
          <tpl hier="20" item="4"/>
        </tpls>
      </n>
      <n v="3889518" in="0">
        <tpls c="3">
          <tpl fld="2" item="12"/>
          <tpl fld="1" item="0"/>
          <tpl hier="20" item="4"/>
        </tpls>
      </n>
      <n v="7144268.2319999998" in="0">
        <tpls c="3">
          <tpl hier="0" item="4294967295"/>
          <tpl fld="1" item="11"/>
          <tpl hier="20" item="4"/>
        </tpls>
      </n>
      <n v="7144268.2319999998" in="0">
        <tpls c="3">
          <tpl hier="0" item="4294967295"/>
          <tpl fld="1" item="10"/>
          <tpl hier="20" item="4"/>
        </tpls>
      </n>
      <n v="7144268.2319999998" in="0">
        <tpls c="3">
          <tpl hier="0" item="4294967295"/>
          <tpl fld="1" item="9"/>
          <tpl hier="20" item="4"/>
        </tpls>
      </n>
      <n v="7144268.2319999998" in="0">
        <tpls c="3">
          <tpl hier="0" item="4294967295"/>
          <tpl fld="1" item="7"/>
          <tpl hier="20" item="4"/>
        </tpls>
      </n>
      <n v="7144268.2319999998" in="0">
        <tpls c="3">
          <tpl hier="0" item="4294967295"/>
          <tpl fld="1" item="6"/>
          <tpl hier="20" item="4"/>
        </tpls>
      </n>
      <n v="7144268.2319999998" in="0">
        <tpls c="3">
          <tpl hier="0" item="4294967295"/>
          <tpl fld="1" item="8"/>
          <tpl hier="20" item="4"/>
        </tpls>
      </n>
      <n v="7144268.2319999998" in="0">
        <tpls c="3">
          <tpl hier="0" item="4294967295"/>
          <tpl fld="3" item="0"/>
          <tpl hier="20" item="4"/>
        </tpls>
      </n>
      <n v="7144268.2319999998" in="0">
        <tpls c="3">
          <tpl hier="0" item="4294967295"/>
          <tpl fld="1" item="4"/>
          <tpl hier="20" item="4"/>
        </tpls>
      </n>
      <n v="7144268.2319999998" in="0">
        <tpls c="3">
          <tpl hier="0" item="4294967295"/>
          <tpl fld="1" item="5"/>
          <tpl hier="20" item="4"/>
        </tpls>
      </n>
      <n v="7144268.2319999998" in="0">
        <tpls c="3">
          <tpl hier="0" item="4294967295"/>
          <tpl fld="1" item="3"/>
          <tpl hier="20" item="4"/>
        </tpls>
      </n>
      <n v="7144268.2319999998" in="0">
        <tpls c="3">
          <tpl hier="0" item="4294967295"/>
          <tpl fld="1" item="2"/>
          <tpl hier="20" item="4"/>
        </tpls>
      </n>
      <n v="7144268.2319999998" in="0">
        <tpls c="3">
          <tpl hier="0" item="4294967295"/>
          <tpl fld="1" item="1"/>
          <tpl hier="20" item="4"/>
        </tpls>
      </n>
      <n v="7144268.2319999998" in="0">
        <tpls c="3">
          <tpl hier="0" item="4294967295"/>
          <tpl fld="1" item="0"/>
          <tpl hier="20" item="4"/>
        </tpls>
      </n>
      <m in="0">
        <tpls c="3">
          <tpl fld="2" item="3"/>
          <tpl fld="1" item="0"/>
          <tpl hier="20" item="4"/>
        </tpls>
      </m>
      <n v="23853763847.43" in="0">
        <tpls c="3">
          <tpl fld="2" item="1"/>
          <tpl fld="1" item="0"/>
          <tpl hier="20" item="4"/>
        </tpls>
      </n>
      <n v="1515300270" in="0">
        <tpls c="3">
          <tpl fld="2" item="0"/>
          <tpl fld="1" item="0"/>
          <tpl hier="20" item="4"/>
        </tpls>
      </n>
      <n v="301520310" in="0">
        <tpls c="3">
          <tpl fld="2" item="3"/>
          <tpl fld="1" item="2"/>
          <tpl hier="20" item="4"/>
        </tpls>
      </n>
      <n v="0.13904402807095551" in="1" fc="000000FF">
        <tpls c="3">
          <tpl fld="2" item="2"/>
          <tpl fld="1" item="2"/>
          <tpl hier="20" item="4"/>
        </tpls>
      </n>
      <n v="3075180135" in="0">
        <tpls c="3">
          <tpl fld="2" item="0"/>
          <tpl fld="1" item="2"/>
          <tpl hier="20" item="4"/>
        </tpls>
      </n>
      <n v="7.553010693865099E-2" in="1" fc="000000FF">
        <tpls c="3">
          <tpl fld="2" item="8"/>
          <tpl fld="1" item="1"/>
          <tpl hier="20" item="4"/>
        </tpls>
      </n>
      <m in="0">
        <tpls c="3">
          <tpl fld="2" item="7"/>
          <tpl fld="1" item="1"/>
          <tpl hier="20" item="4"/>
        </tpls>
      </m>
      <m in="1" fc="000000FF">
        <tpls c="3">
          <tpl fld="2" item="4"/>
          <tpl fld="1" item="1"/>
          <tpl hier="20" item="4"/>
        </tpls>
      </m>
      <n v="50009877.623999998" in="0">
        <tpls c="3">
          <tpl fld="2" item="6"/>
          <tpl fld="1" item="1"/>
          <tpl hier="20" item="4"/>
        </tpls>
      </n>
      <n v="8912244" in="0">
        <tpls c="3">
          <tpl fld="2" item="5"/>
          <tpl fld="1" item="1"/>
          <tpl hier="20" item="4"/>
        </tpls>
      </n>
      <m in="0">
        <tpls c="3">
          <tpl fld="2" item="3"/>
          <tpl fld="1" item="1"/>
          <tpl hier="20" item="4"/>
        </tpls>
      </m>
      <n v="2543266410" in="0">
        <tpls c="3">
          <tpl fld="2" item="0"/>
          <tpl fld="1" item="1"/>
          <tpl hier="20" item="4"/>
        </tpls>
      </n>
      <m in="1" fc="000000FF">
        <tpls c="3">
          <tpl fld="2" item="2"/>
          <tpl fld="1" item="1"/>
          <tpl hier="20" item="4"/>
        </tpls>
      </m>
      <n v="15179667902.909996" in="0">
        <tpls c="3">
          <tpl fld="2" item="1"/>
          <tpl fld="1" item="1"/>
          <tpl hier="20" item="4"/>
        </tpls>
      </n>
      <m in="1" fc="000000FF">
        <tpls c="3">
          <tpl fld="2" item="11"/>
          <tpl fld="1" item="2"/>
          <tpl hier="20" item="5"/>
        </tpls>
      </m>
      <n v="150290640" in="0">
        <tpls c="3">
          <tpl fld="2" item="0"/>
          <tpl fld="1" item="2"/>
          <tpl hier="20" item="5"/>
        </tpls>
      </n>
      <n v="43430010" in="0">
        <tpls c="3">
          <tpl fld="2" item="3"/>
          <tpl fld="3" item="0"/>
          <tpl hier="20" item="5"/>
        </tpls>
      </n>
      <n v="117120" in="0">
        <tpls c="3">
          <tpl fld="2" item="12"/>
          <tpl fld="1" item="2"/>
          <tpl hier="20" item="5"/>
        </tpls>
      </n>
      <m in="0">
        <tpls c="3">
          <tpl fld="2" item="1"/>
          <tpl fld="1" item="6"/>
          <tpl hier="20" item="5"/>
        </tpls>
      </m>
      <m in="0">
        <tpls c="3">
          <tpl fld="2" item="10"/>
          <tpl fld="3" item="0"/>
          <tpl hier="20" item="5"/>
        </tpls>
      </m>
      <n v="134886" in="0">
        <tpls c="3">
          <tpl fld="2" item="12"/>
          <tpl fld="1" item="6"/>
          <tpl hier="20" item="5"/>
        </tpls>
      </n>
      <n v="43430010" in="0">
        <tpls c="3">
          <tpl fld="2" item="9"/>
          <tpl fld="1" item="0"/>
          <tpl hier="20" item="5"/>
        </tpls>
      </n>
      <n v="134886" in="0">
        <tpls c="3">
          <tpl fld="2" item="12"/>
          <tpl fld="1" item="8"/>
          <tpl hier="20" item="5"/>
        </tpls>
      </n>
      <n v="10929600" in="0">
        <tpls c="3">
          <tpl fld="2" item="3"/>
          <tpl fld="1" item="2"/>
          <tpl hier="20" item="5"/>
        </tpls>
      </n>
      <n v="154737180" in="0">
        <tpls c="3">
          <tpl fld="2" item="0"/>
          <tpl fld="1" item="5"/>
          <tpl hier="20" item="5"/>
        </tpls>
      </n>
      <n v="13400640" in="0">
        <tpls c="3">
          <tpl fld="2" item="3"/>
          <tpl fld="1" item="5"/>
          <tpl hier="20" item="5"/>
        </tpls>
      </n>
      <n v="137089350" in="0">
        <tpls c="3">
          <tpl fld="2" item="0"/>
          <tpl fld="1" item="6"/>
          <tpl hier="20" item="5"/>
        </tpls>
      </n>
      <m in="1" fc="000000FF">
        <tpls c="3">
          <tpl fld="2" item="11"/>
          <tpl fld="1" item="0"/>
          <tpl hier="20" item="5"/>
        </tpls>
      </m>
      <n v="134886" in="0">
        <tpls c="3">
          <tpl fld="2" item="12"/>
          <tpl fld="1" item="1"/>
          <tpl hier="20" item="5"/>
        </tpls>
      </n>
      <m in="0">
        <tpls c="3">
          <tpl fld="2" item="6"/>
          <tpl fld="1" item="2"/>
          <tpl hier="20" item="5"/>
        </tpls>
      </m>
      <m in="1" fc="000000FF">
        <tpls c="3">
          <tpl fld="2" item="4"/>
          <tpl fld="1" item="4"/>
          <tpl hier="20" item="5"/>
        </tpls>
      </m>
      <m in="0">
        <tpls c="3">
          <tpl fld="2" item="6"/>
          <tpl fld="1" item="9"/>
          <tpl hier="20" item="5"/>
        </tpls>
      </m>
      <n v="134886" in="0">
        <tpls c="3">
          <tpl fld="2" item="12"/>
          <tpl fld="1" item="0"/>
          <tpl hier="20" item="5"/>
        </tpls>
      </n>
      <n v="344724" in="0">
        <tpls c="3">
          <tpl fld="2" item="5"/>
          <tpl fld="1" item="1"/>
          <tpl hier="20" item="5"/>
        </tpls>
      </n>
      <m in="1" fc="000000FF">
        <tpls c="3">
          <tpl fld="2" item="4"/>
          <tpl fld="1" item="0"/>
          <tpl hier="20" item="5"/>
        </tpls>
      </m>
      <m in="0">
        <tpls c="3">
          <tpl fld="2" item="1"/>
          <tpl fld="1" item="3"/>
          <tpl hier="20" item="5"/>
        </tpls>
      </m>
      <m in="1" fc="000000FF">
        <tpls c="3">
          <tpl fld="2" item="4"/>
          <tpl fld="1" item="5"/>
          <tpl hier="20" item="5"/>
        </tpls>
      </m>
      <m in="1" fc="000000FF">
        <tpls c="3">
          <tpl fld="2" item="8"/>
          <tpl fld="1" item="0"/>
          <tpl hier="20" item="5"/>
        </tpls>
      </m>
      <n v="95702580" in="0">
        <tpls c="3">
          <tpl fld="2" item="0"/>
          <tpl fld="1" item="10"/>
          <tpl hier="20" item="5"/>
        </tpls>
      </n>
      <n v="134886" in="0">
        <tpls c="3">
          <tpl fld="2" item="7"/>
          <tpl fld="3" item="0"/>
          <tpl hier="20" item="5"/>
        </tpls>
      </n>
      <n v="43430010" in="0">
        <tpls c="3">
          <tpl fld="2" item="9"/>
          <tpl fld="1" item="10"/>
          <tpl hier="20" item="5"/>
        </tpls>
      </n>
      <m in="0">
        <tpls c="3">
          <tpl fld="2" item="10"/>
          <tpl fld="1" item="9"/>
          <tpl hier="20" item="5"/>
        </tpls>
      </m>
      <m in="1" fc="000000FF">
        <tpls c="3">
          <tpl fld="2" item="11"/>
          <tpl fld="1" item="9"/>
          <tpl hier="20" item="5"/>
        </tpls>
      </m>
      <n v="134886" in="0">
        <tpls c="3">
          <tpl fld="2" item="12"/>
          <tpl fld="1" item="10"/>
          <tpl hier="20" item="5"/>
        </tpls>
      </n>
      <m in="0">
        <tpls c="3">
          <tpl fld="2" item="3"/>
          <tpl fld="1" item="1"/>
          <tpl hier="20" item="5"/>
        </tpls>
      </m>
      <m in="1" fc="000000FF">
        <tpls c="3">
          <tpl fld="2" item="4"/>
          <tpl fld="1" item="2"/>
          <tpl hier="20" item="5"/>
        </tpls>
      </m>
      <m in="0">
        <tpls c="3">
          <tpl fld="2" item="1"/>
          <tpl fld="1" item="4"/>
          <tpl hier="20" item="5"/>
        </tpls>
      </m>
      <m in="1" fc="000000FF">
        <tpls c="3">
          <tpl fld="2" item="8"/>
          <tpl fld="1" item="2"/>
          <tpl hier="20" item="5"/>
        </tpls>
      </m>
      <n v="43430010" in="0">
        <tpls c="3">
          <tpl fld="2" item="0"/>
          <tpl fld="1" item="9"/>
          <tpl hier="20" item="5"/>
        </tpls>
      </n>
      <m in="1" fc="000000FF">
        <tpls c="3">
          <tpl fld="2" item="4"/>
          <tpl fld="1" item="6"/>
          <tpl hier="20" item="5"/>
        </tpls>
      </m>
      <m in="0">
        <tpls c="3">
          <tpl fld="2" item="6"/>
          <tpl fld="1" item="10"/>
          <tpl hier="20" item="5"/>
        </tpls>
      </m>
      <m in="1" fc="000000FF">
        <tpls c="3">
          <tpl fld="2" item="8"/>
          <tpl fld="1" item="11"/>
          <tpl hier="20" item="5"/>
        </tpls>
      </m>
      <n v="43430010" in="0">
        <tpls c="3">
          <tpl fld="2" item="9"/>
          <tpl fld="1" item="9"/>
          <tpl hier="20" item="5"/>
        </tpls>
      </n>
      <m in="0">
        <tpls c="3">
          <tpl fld="2" item="10"/>
          <tpl fld="1" item="2"/>
          <tpl hier="20" item="5"/>
        </tpls>
      </m>
      <m in="0">
        <tpls c="3">
          <tpl fld="2" item="3"/>
          <tpl fld="1" item="0"/>
          <tpl hier="20" item="5"/>
        </tpls>
      </m>
      <n v="222507" in="0">
        <tpls c="3">
          <tpl fld="2" item="5"/>
          <tpl fld="1" item="3"/>
          <tpl hier="20" item="5"/>
        </tpls>
      </n>
      <m in="0">
        <tpls c="4">
          <tpl fld="2" item="1"/>
          <tpl hier="1" item="4294967295"/>
          <tpl fld="3" item="0"/>
          <tpl hier="20" item="5"/>
        </tpls>
      </m>
      <m in="1" fc="000000FF">
        <tpls c="3">
          <tpl fld="2" item="4"/>
          <tpl fld="1" item="8"/>
          <tpl hier="20" item="5"/>
        </tpls>
      </m>
      <m in="1" fc="000000FF">
        <tpls c="3">
          <tpl fld="2" item="8"/>
          <tpl fld="1" item="10"/>
          <tpl hier="20" item="5"/>
        </tpls>
      </m>
      <m in="1" fc="000000FF">
        <tpls c="3">
          <tpl fld="2" item="2"/>
          <tpl fld="1" item="1"/>
          <tpl hier="20" item="5"/>
        </tpls>
      </m>
      <m in="1" fc="000000FF">
        <tpls c="3">
          <tpl fld="2" item="2"/>
          <tpl fld="1" item="0"/>
          <tpl hier="20" item="5"/>
        </tpls>
      </m>
      <m in="0">
        <tpls c="3">
          <tpl fld="2" item="7"/>
          <tpl fld="1" item="4"/>
          <tpl hier="20" item="5"/>
        </tpls>
      </m>
      <m in="0">
        <tpls c="3">
          <tpl fld="2" item="1"/>
          <tpl fld="1" item="10"/>
          <tpl hier="20" item="5"/>
        </tpls>
      </m>
      <m in="0">
        <tpls c="3">
          <tpl fld="2" item="6"/>
          <tpl fld="1" item="6"/>
          <tpl hier="20" item="5"/>
        </tpls>
      </m>
      <n v="43430010" in="0">
        <tpls c="3">
          <tpl fld="2" item="9"/>
          <tpl fld="1" item="6"/>
          <tpl hier="20" item="5"/>
        </tpls>
      </n>
      <m in="1" fc="000000FF">
        <tpls c="3">
          <tpl fld="2" item="11"/>
          <tpl fld="1" item="8"/>
          <tpl hier="20" item="5"/>
        </tpls>
      </m>
      <n v="61279290" in="0">
        <tpls c="3">
          <tpl fld="2" item="0"/>
          <tpl fld="1" item="0"/>
          <tpl hier="20" item="5"/>
        </tpls>
      </n>
      <m in="1" fc="000000FF">
        <tpls c="3">
          <tpl fld="2" item="2"/>
          <tpl fld="1" item="3"/>
          <tpl hier="20" item="5"/>
        </tpls>
      </m>
      <n v="41877" in="0">
        <tpls c="3">
          <tpl fld="2" item="7"/>
          <tpl fld="1" item="5"/>
          <tpl hier="20" item="5"/>
        </tpls>
      </n>
      <n v="480885" in="0">
        <tpls c="3">
          <tpl fld="2" item="5"/>
          <tpl fld="1" item="11"/>
          <tpl hier="20" item="5"/>
        </tpls>
      </n>
      <m in="1" fc="000000FF">
        <tpls c="3">
          <tpl fld="2" item="8"/>
          <tpl hier="1" item="4294967295"/>
          <tpl hier="20" item="5"/>
        </tpls>
      </m>
      <m in="1" fc="000000FF">
        <tpls c="3">
          <tpl fld="2" item="11"/>
          <tpl hier="1" item="4294967295"/>
          <tpl hier="20" item="5"/>
        </tpls>
      </m>
      <m in="0">
        <tpls c="3">
          <tpl hier="0" item="4294967295"/>
          <tpl fld="1" item="6"/>
          <tpl hier="20" item="5"/>
        </tpls>
      </m>
      <m in="0">
        <tpls c="3">
          <tpl fld="2" item="1"/>
          <tpl fld="1" item="2"/>
          <tpl hier="20" item="5"/>
        </tpls>
      </m>
      <m in="1" fc="000000FF">
        <tpls c="3">
          <tpl fld="2" item="2"/>
          <tpl fld="1" item="2"/>
          <tpl hier="20" item="5"/>
        </tpls>
      </m>
      <m in="1" fc="000000FF">
        <tpls c="3">
          <tpl fld="2" item="2"/>
          <tpl fld="1" item="11"/>
          <tpl hier="20" item="5"/>
        </tpls>
      </m>
      <m in="1" fc="000000FF">
        <tpls c="3">
          <tpl fld="2" item="2"/>
          <tpl fld="1" item="4"/>
          <tpl hier="20" item="5"/>
        </tpls>
      </m>
      <m in="0">
        <tpls c="3">
          <tpl fld="2" item="3"/>
          <tpl fld="1" item="10"/>
          <tpl hier="20" item="5"/>
        </tpls>
      </m>
      <n v="5951610" in="0">
        <tpls c="3">
          <tpl fld="2" item="3"/>
          <tpl fld="1" item="11"/>
          <tpl hier="20" item="5"/>
        </tpls>
      </n>
      <m in="0">
        <tpls c="3">
          <tpl fld="2" item="10"/>
          <tpl fld="1" item="8"/>
          <tpl hier="20" item="5"/>
        </tpls>
      </m>
      <m in="0">
        <tpls c="3">
          <tpl fld="2" item="10"/>
          <tpl fld="1" item="1"/>
          <tpl hier="20" item="5"/>
        </tpls>
      </m>
      <m in="0">
        <tpls c="3">
          <tpl fld="2" item="10"/>
          <tpl fld="1" item="6"/>
          <tpl hier="20" item="5"/>
        </tpls>
      </m>
      <m in="0">
        <tpls c="3">
          <tpl fld="2" item="10"/>
          <tpl fld="1" item="0"/>
          <tpl hier="20" item="5"/>
        </tpls>
      </m>
      <m in="0">
        <tpls c="3">
          <tpl fld="2" item="1"/>
          <tpl fld="1" item="0"/>
          <tpl hier="20" item="5"/>
        </tpls>
      </m>
      <m in="1" fc="000000FF">
        <tpls c="3">
          <tpl fld="2" item="11"/>
          <tpl fld="1" item="6"/>
          <tpl hier="20" item="5"/>
        </tpls>
      </m>
      <m in="0">
        <tpls c="3">
          <tpl fld="2" item="3"/>
          <tpl fld="1" item="6"/>
          <tpl hier="20" item="5"/>
        </tpls>
      </m>
      <m in="1" fc="000000FF">
        <tpls c="3">
          <tpl fld="2" item="2"/>
          <tpl fld="1" item="6"/>
          <tpl hier="20" item="5"/>
        </tpls>
      </m>
      <n v="43430010" in="0">
        <tpls c="3">
          <tpl fld="2" item="9"/>
          <tpl fld="1" item="1"/>
          <tpl hier="20" item="5"/>
        </tpls>
      </n>
      <n v="43430010" in="0">
        <tpls c="3">
          <tpl fld="2" item="9"/>
          <tpl fld="1" item="3"/>
          <tpl hier="20" item="5"/>
        </tpls>
      </n>
      <n v="43430010" in="0">
        <tpls c="3">
          <tpl fld="2" item="9"/>
          <tpl fld="1" item="4"/>
          <tpl hier="20" item="5"/>
        </tpls>
      </n>
      <n v="26548800" in="0">
        <tpls c="3">
          <tpl fld="2" item="9"/>
          <tpl fld="1" item="5"/>
          <tpl hier="20" item="5"/>
        </tpls>
      </n>
      <n v="43430010" in="0">
        <tpls c="4">
          <tpl fld="2" item="9"/>
          <tpl hier="1" item="4294967295"/>
          <tpl fld="3" item="0"/>
          <tpl hier="20" item="5"/>
        </tpls>
      </n>
      <n v="43430010" in="0">
        <tpls c="3">
          <tpl fld="2" item="9"/>
          <tpl fld="1" item="8"/>
          <tpl hier="20" item="5"/>
        </tpls>
      </n>
      <n v="37478400" in="0">
        <tpls c="3">
          <tpl fld="2" item="9"/>
          <tpl fld="1" item="2"/>
          <tpl hier="20" item="5"/>
        </tpls>
      </n>
      <n v="86107350" in="0">
        <tpls c="3">
          <tpl fld="2" item="0"/>
          <tpl fld="1" item="8"/>
          <tpl hier="20" item="5"/>
        </tpls>
      </n>
      <m in="1" fc="000000FF">
        <tpls c="3">
          <tpl fld="2" item="2"/>
          <tpl fld="1" item="8"/>
          <tpl hier="20" item="5"/>
        </tpls>
      </m>
      <m in="0">
        <tpls c="3">
          <tpl fld="2" item="1"/>
          <tpl fld="1" item="8"/>
          <tpl hier="20" item="5"/>
        </tpls>
      </m>
      <m in="0">
        <tpls c="3">
          <tpl fld="2" item="10"/>
          <tpl fld="1" item="3"/>
          <tpl hier="20" item="5"/>
        </tpls>
      </m>
      <m in="0">
        <tpls c="3">
          <tpl fld="2" item="3"/>
          <tpl fld="1" item="3"/>
          <tpl hier="20" item="5"/>
        </tpls>
      </m>
      <m in="1" fc="000000FF">
        <tpls c="3">
          <tpl fld="2" item="11"/>
          <tpl fld="1" item="3"/>
          <tpl hier="20" item="5"/>
        </tpls>
      </m>
      <n v="134886" in="0">
        <tpls c="3">
          <tpl fld="2" item="12"/>
          <tpl fld="1" item="3"/>
          <tpl hier="20" item="5"/>
        </tpls>
      </n>
      <n v="71468730" in="0">
        <tpls c="3">
          <tpl fld="2" item="0"/>
          <tpl fld="1" item="3"/>
          <tpl hier="20" item="5"/>
        </tpls>
      </n>
      <m in="0">
        <tpls c="3">
          <tpl fld="2" item="3"/>
          <tpl fld="1" item="4"/>
          <tpl hier="20" item="5"/>
        </tpls>
      </m>
      <n v="120988260" in="0">
        <tpls c="3">
          <tpl fld="2" item="0"/>
          <tpl fld="1" item="4"/>
          <tpl hier="20" item="5"/>
        </tpls>
      </n>
      <n v="134886" in="0">
        <tpls c="3">
          <tpl fld="2" item="12"/>
          <tpl fld="1" item="4"/>
          <tpl hier="20" item="5"/>
        </tpls>
      </n>
      <m in="0">
        <tpls c="3">
          <tpl fld="2" item="10"/>
          <tpl fld="1" item="4"/>
          <tpl hier="20" item="5"/>
        </tpls>
      </m>
      <m in="1" fc="000000FF">
        <tpls c="3">
          <tpl fld="2" item="11"/>
          <tpl fld="1" item="4"/>
          <tpl hier="20" item="5"/>
        </tpls>
      </m>
      <m in="0">
        <tpls c="3">
          <tpl fld="2" item="1"/>
          <tpl fld="1" item="5"/>
          <tpl hier="20" item="5"/>
        </tpls>
      </m>
      <n v="82965" in="0">
        <tpls c="3">
          <tpl fld="2" item="12"/>
          <tpl fld="1" item="5"/>
          <tpl hier="20" item="5"/>
        </tpls>
      </n>
      <m in="0">
        <tpls c="3">
          <tpl fld="2" item="10"/>
          <tpl fld="1" item="5"/>
          <tpl hier="20" item="5"/>
        </tpls>
      </m>
      <m in="1" fc="000000FF">
        <tpls c="3">
          <tpl fld="2" item="11"/>
          <tpl fld="1" item="5"/>
          <tpl hier="20" item="5"/>
        </tpls>
      </m>
      <m in="1" fc="000000FF">
        <tpls c="3">
          <tpl fld="2" item="2"/>
          <tpl fld="1" item="5"/>
          <tpl hier="20" item="5"/>
        </tpls>
      </m>
      <n v="529668" in="0">
        <tpls c="3">
          <tpl fld="2" item="5"/>
          <tpl fld="1" item="5"/>
          <tpl hier="20" item="5"/>
        </tpls>
      </n>
      <n v="393264" in="0">
        <tpls c="3">
          <tpl fld="2" item="5"/>
          <tpl fld="1" item="4"/>
          <tpl hier="20" item="5"/>
        </tpls>
      </n>
      <n v="272985" in="0">
        <tpls c="3">
          <tpl fld="2" item="5"/>
          <tpl fld="1" item="8"/>
          <tpl hier="20" item="5"/>
        </tpls>
      </n>
      <n v="504684" in="0">
        <tpls c="3">
          <tpl fld="2" item="5"/>
          <tpl fld="1" item="2"/>
          <tpl hier="20" item="5"/>
        </tpls>
      </n>
      <n v="448785" in="0">
        <tpls c="3">
          <tpl fld="2" item="5"/>
          <tpl fld="1" item="6"/>
          <tpl hier="20" item="5"/>
        </tpls>
      </n>
      <n v="190665" in="0">
        <tpls c="3">
          <tpl fld="2" item="5"/>
          <tpl fld="1" item="0"/>
          <tpl hier="20" item="5"/>
        </tpls>
      </n>
      <n v="525087" in="0">
        <tpls c="3">
          <tpl fld="2" item="5"/>
          <tpl fld="1" item="7"/>
          <tpl hier="20" item="5"/>
        </tpls>
      </n>
      <n v="134886" in="0">
        <tpls c="3">
          <tpl fld="2" item="5"/>
          <tpl fld="1" item="9"/>
          <tpl hier="20" item="5"/>
        </tpls>
      </n>
      <n v="306072" in="0">
        <tpls c="3">
          <tpl fld="2" item="5"/>
          <tpl fld="1" item="10"/>
          <tpl hier="20" item="5"/>
        </tpls>
      </n>
      <m in="0">
        <tpls c="3">
          <tpl fld="2" item="1"/>
          <tpl fld="1" item="1"/>
          <tpl hier="20" item="5"/>
        </tpls>
      </m>
      <n v="106911660" in="0">
        <tpls c="3">
          <tpl fld="2" item="0"/>
          <tpl fld="1" item="1"/>
          <tpl hier="20" item="5"/>
        </tpls>
      </n>
      <m in="1" fc="000000FF">
        <tpls c="3">
          <tpl fld="2" item="11"/>
          <tpl fld="1" item="1"/>
          <tpl hier="20" item="5"/>
        </tpls>
      </m>
      <m in="1" fc="000000FF">
        <tpls c="3">
          <tpl fld="2" item="4"/>
          <tpl fld="1" item="3"/>
          <tpl hier="20" item="5"/>
        </tpls>
      </m>
      <m in="1" fc="000000FF">
        <tpls c="4">
          <tpl fld="2" item="4"/>
          <tpl hier="1" item="4294967295"/>
          <tpl fld="3" item="0"/>
          <tpl hier="20" item="5"/>
        </tpls>
      </m>
      <m in="1" fc="000000FF">
        <tpls c="3">
          <tpl fld="2" item="4"/>
          <tpl fld="1" item="1"/>
          <tpl hier="20" item="5"/>
        </tpls>
      </m>
      <m in="0">
        <tpls c="3">
          <tpl fld="2" item="6"/>
          <tpl fld="1" item="1"/>
          <tpl hier="20" item="5"/>
        </tpls>
      </m>
      <m in="0">
        <tpls c="3">
          <tpl fld="2" item="6"/>
          <tpl fld="1" item="0"/>
          <tpl hier="20" item="5"/>
        </tpls>
      </m>
      <m in="0">
        <tpls c="3">
          <tpl fld="2" item="6"/>
          <tpl fld="1" item="8"/>
          <tpl hier="20" item="5"/>
        </tpls>
      </m>
      <m in="0">
        <tpls c="3">
          <tpl fld="2" item="6"/>
          <tpl fld="1" item="5"/>
          <tpl hier="20" item="5"/>
        </tpls>
      </m>
      <m in="0">
        <tpls c="3">
          <tpl fld="2" item="6"/>
          <tpl fld="1" item="4"/>
          <tpl hier="20" item="5"/>
        </tpls>
      </m>
      <m in="0">
        <tpls c="3">
          <tpl fld="2" item="6"/>
          <tpl fld="1" item="3"/>
          <tpl hier="20" item="5"/>
        </tpls>
      </m>
      <m in="0">
        <tpls c="3">
          <tpl fld="2" item="6"/>
          <tpl fld="1" item="7"/>
          <tpl hier="20" item="5"/>
        </tpls>
      </m>
      <m in="0">
        <tpls c="4">
          <tpl fld="2" item="6"/>
          <tpl hier="1" item="4294967295"/>
          <tpl fld="3" item="0"/>
          <tpl hier="20" item="5"/>
        </tpls>
      </m>
      <m in="1" fc="000000FF">
        <tpls c="3">
          <tpl fld="2" item="8"/>
          <tpl fld="1" item="3"/>
          <tpl hier="20" item="5"/>
        </tpls>
      </m>
      <m in="1" fc="000000FF">
        <tpls c="3">
          <tpl fld="2" item="8"/>
          <tpl fld="1" item="1"/>
          <tpl hier="20" item="5"/>
        </tpls>
      </m>
      <m in="1" fc="000000FF">
        <tpls c="3">
          <tpl fld="2" item="8"/>
          <tpl fld="1" item="8"/>
          <tpl hier="20" item="5"/>
        </tpls>
      </m>
      <m in="1" fc="000000FF">
        <tpls c="3">
          <tpl fld="2" item="8"/>
          <tpl fld="1" item="6"/>
          <tpl hier="20" item="5"/>
        </tpls>
      </m>
      <m in="1" fc="000000FF">
        <tpls c="3">
          <tpl fld="2" item="8"/>
          <tpl fld="1" item="9"/>
          <tpl hier="20" item="5"/>
        </tpls>
      </m>
      <m in="1" fc="000000FF">
        <tpls c="3">
          <tpl fld="2" item="8"/>
          <tpl fld="1" item="4"/>
          <tpl hier="20" item="5"/>
        </tpls>
      </m>
      <m in="1" fc="000000FF">
        <tpls c="3">
          <tpl fld="2" item="8"/>
          <tpl fld="1" item="5"/>
          <tpl hier="20" item="5"/>
        </tpls>
      </m>
      <m in="1" fc="000000FF">
        <tpls c="3">
          <tpl fld="2" item="8"/>
          <tpl fld="1" item="7"/>
          <tpl hier="20" item="5"/>
        </tpls>
      </m>
      <m in="0">
        <tpls c="3">
          <tpl fld="2" item="3"/>
          <tpl fld="1" item="9"/>
          <tpl hier="20" item="5"/>
        </tpls>
      </m>
      <m in="1" fc="000000FF">
        <tpls c="3">
          <tpl fld="2" item="2"/>
          <tpl fld="1" item="9"/>
          <tpl hier="20" item="5"/>
        </tpls>
      </m>
      <m in="0">
        <tpls c="3">
          <tpl fld="2" item="1"/>
          <tpl fld="1" item="9"/>
          <tpl hier="20" item="5"/>
        </tpls>
      </m>
      <n v="134886" in="0">
        <tpls c="3">
          <tpl fld="2" item="12"/>
          <tpl fld="1" item="9"/>
          <tpl hier="20" item="5"/>
        </tpls>
      </n>
      <m in="0">
        <tpls c="3">
          <tpl fld="2" item="7"/>
          <tpl fld="1" item="8"/>
          <tpl hier="20" item="5"/>
        </tpls>
      </m>
      <m in="0">
        <tpls c="3">
          <tpl fld="2" item="7"/>
          <tpl fld="1" item="6"/>
          <tpl hier="20" item="5"/>
        </tpls>
      </m>
      <m in="0">
        <tpls c="3">
          <tpl fld="2" item="7"/>
          <tpl fld="1" item="3"/>
          <tpl hier="20" item="5"/>
        </tpls>
      </m>
      <n v="41088" in="0">
        <tpls c="3">
          <tpl fld="2" item="7"/>
          <tpl fld="1" item="7"/>
          <tpl hier="20" item="5"/>
        </tpls>
      </n>
      <m in="0">
        <tpls c="3">
          <tpl fld="2" item="7"/>
          <tpl fld="1" item="1"/>
          <tpl hier="20" item="5"/>
        </tpls>
      </m>
      <m in="0">
        <tpls c="3">
          <tpl fld="2" item="7"/>
          <tpl fld="1" item="10"/>
          <tpl hier="20" item="5"/>
        </tpls>
      </m>
      <n v="17766" in="0">
        <tpls c="3">
          <tpl fld="2" item="7"/>
          <tpl fld="1" item="11"/>
          <tpl hier="20" item="5"/>
        </tpls>
      </n>
      <m in="0">
        <tpls c="3">
          <tpl fld="2" item="7"/>
          <tpl fld="1" item="9"/>
          <tpl hier="20" item="5"/>
        </tpls>
      </m>
      <n v="34155" in="0">
        <tpls c="3">
          <tpl fld="2" item="7"/>
          <tpl fld="1" item="2"/>
          <tpl hier="20" item="5"/>
        </tpls>
      </n>
      <m in="0">
        <tpls c="3">
          <tpl fld="2" item="7"/>
          <tpl fld="1" item="0"/>
          <tpl hier="20" item="5"/>
        </tpls>
      </m>
      <m in="1" fc="000000FF">
        <tpls c="3">
          <tpl fld="2" item="11"/>
          <tpl fld="1" item="10"/>
          <tpl hier="20" item="5"/>
        </tpls>
      </m>
      <m in="0">
        <tpls c="3">
          <tpl fld="2" item="10"/>
          <tpl fld="1" item="10"/>
          <tpl hier="20" item="5"/>
        </tpls>
      </m>
      <m in="1" fc="000000FF">
        <tpls c="3">
          <tpl fld="2" item="4"/>
          <tpl fld="1" item="10"/>
          <tpl hier="20" item="5"/>
        </tpls>
      </m>
      <m in="1" fc="000000FF">
        <tpls c="3">
          <tpl fld="2" item="2"/>
          <tpl fld="1" item="10"/>
          <tpl hier="20" item="5"/>
        </tpls>
      </m>
      <m in="0">
        <tpls c="3">
          <tpl fld="2" item="6"/>
          <tpl fld="1" item="11"/>
          <tpl hier="20" item="5"/>
        </tpls>
      </m>
      <n v="134886" in="0">
        <tpls c="3">
          <tpl fld="2" item="12"/>
          <tpl fld="1" item="11"/>
          <tpl hier="20" item="5"/>
        </tpls>
      </n>
      <n v="43430010" in="0">
        <tpls c="3">
          <tpl fld="2" item="9"/>
          <tpl fld="1" item="11"/>
          <tpl hier="20" item="5"/>
        </tpls>
      </n>
      <n v="145435350" in="0">
        <tpls c="3">
          <tpl fld="2" item="0"/>
          <tpl fld="1" item="11"/>
          <tpl hier="20" item="5"/>
        </tpls>
      </n>
      <m in="1" fc="000000FF">
        <tpls c="3">
          <tpl fld="2" item="11"/>
          <tpl fld="1" item="11"/>
          <tpl hier="20" item="5"/>
        </tpls>
      </m>
      <m in="0">
        <tpls c="3">
          <tpl fld="2" item="10"/>
          <tpl fld="1" item="11"/>
          <tpl hier="20" item="5"/>
        </tpls>
      </m>
      <m in="0">
        <tpls c="3">
          <tpl fld="2" item="1"/>
          <tpl fld="1" item="11"/>
          <tpl hier="20" item="5"/>
        </tpls>
      </m>
      <m in="0">
        <tpls c="3">
          <tpl hier="0" item="4294967295"/>
          <tpl fld="1" item="0"/>
          <tpl hier="20" item="5"/>
        </tpls>
      </m>
      <m in="0">
        <tpls c="3">
          <tpl hier="0" item="4294967295"/>
          <tpl fld="1" item="11"/>
          <tpl hier="20" item="5"/>
        </tpls>
      </m>
      <m in="0">
        <tpls c="3">
          <tpl hier="0" item="4294967295"/>
          <tpl fld="1" item="1"/>
          <tpl hier="20" item="5"/>
        </tpls>
      </m>
      <m in="0">
        <tpls c="3">
          <tpl hier="0" item="4294967295"/>
          <tpl fld="1" item="2"/>
          <tpl hier="20" item="5"/>
        </tpls>
      </m>
      <m in="0">
        <tpls c="3">
          <tpl hier="0" item="4294967295"/>
          <tpl fld="1" item="9"/>
          <tpl hier="20" item="5"/>
        </tpls>
      </m>
      <m in="0">
        <tpls c="3">
          <tpl hier="0" item="4294967295"/>
          <tpl fld="1" item="10"/>
          <tpl hier="20" item="5"/>
        </tpls>
      </m>
      <m in="0">
        <tpls c="3">
          <tpl hier="0" item="4294967295"/>
          <tpl fld="1" item="5"/>
          <tpl hier="20" item="5"/>
        </tpls>
      </m>
      <m in="0">
        <tpls c="3">
          <tpl hier="0" item="4294967295"/>
          <tpl fld="1" item="4"/>
          <tpl hier="20" item="5"/>
        </tpls>
      </m>
      <m in="0">
        <tpls c="3">
          <tpl hier="0" item="4294967295"/>
          <tpl fld="3" item="0"/>
          <tpl hier="20" item="5"/>
        </tpls>
      </m>
      <m in="0">
        <tpls c="3">
          <tpl hier="0" item="4294967295"/>
          <tpl fld="1" item="7"/>
          <tpl hier="20" item="5"/>
        </tpls>
      </m>
      <m in="0">
        <tpls c="3">
          <tpl hier="0" item="4294967295"/>
          <tpl fld="1" item="3"/>
          <tpl hier="20" item="5"/>
        </tpls>
      </m>
      <m in="0">
        <tpls c="3">
          <tpl hier="0" item="4294967295"/>
          <tpl fld="1" item="8"/>
          <tpl hier="20" item="5"/>
        </tpls>
      </m>
      <m in="0">
        <tpls c="3">
          <tpl fld="2" item="5"/>
          <tpl hier="1" item="4294967295"/>
          <tpl hier="20" item="5"/>
        </tpls>
      </m>
      <m in="0">
        <tpls c="3">
          <tpl fld="2" item="0"/>
          <tpl hier="1" item="4294967295"/>
          <tpl hier="20" item="5"/>
        </tpls>
      </m>
      <m in="1" fc="000000FF">
        <tpls c="4">
          <tpl fld="2" item="2"/>
          <tpl hier="1" item="4294967295"/>
          <tpl fld="3" item="0"/>
          <tpl hier="20" item="5"/>
        </tpls>
      </m>
      <n v="134886" in="0">
        <tpls c="4">
          <tpl fld="2" item="12"/>
          <tpl hier="1" item="4294967295"/>
          <tpl fld="3" item="0"/>
          <tpl hier="20" item="5"/>
        </tpls>
      </n>
      <n v="41088" in="0">
        <tpls c="3">
          <tpl fld="2" item="12"/>
          <tpl fld="1" item="7"/>
          <tpl hier="20" item="5"/>
        </tpls>
      </n>
      <m in="0">
        <tpls c="3">
          <tpl fld="2" item="10"/>
          <tpl fld="1" item="7"/>
          <tpl hier="20" item="5"/>
        </tpls>
      </m>
      <m in="1" fc="000000FF">
        <tpls c="3">
          <tpl fld="2" item="4"/>
          <tpl fld="1" item="7"/>
          <tpl hier="20" item="5"/>
        </tpls>
      </m>
      <n v="151033500" in="0">
        <tpls c="3">
          <tpl fld="2" item="0"/>
          <tpl fld="1" item="7"/>
          <tpl hier="20" item="5"/>
        </tpls>
      </n>
      <n v="13148160" in="0">
        <tpls c="3">
          <tpl fld="2" item="9"/>
          <tpl fld="1" item="7"/>
          <tpl hier="20" item="5"/>
        </tpls>
      </n>
      <m in="1" fc="000000FF">
        <tpls c="3">
          <tpl fld="2" item="11"/>
          <tpl fld="1" item="7"/>
          <tpl hier="20" item="5"/>
        </tpls>
      </m>
      <n v="13148160" in="0">
        <tpls c="3">
          <tpl fld="2" item="3"/>
          <tpl fld="1" item="7"/>
          <tpl hier="20" item="5"/>
        </tpls>
      </n>
      <m in="1" fc="000000FF">
        <tpls c="3">
          <tpl fld="2" item="2"/>
          <tpl fld="1" item="7"/>
          <tpl hier="20" item="5"/>
        </tpls>
      </m>
      <m in="0">
        <tpls c="3">
          <tpl fld="2" item="1"/>
          <tpl fld="1" item="7"/>
          <tpl hier="20" item="5"/>
        </tpls>
      </m>
      <m in="1" fc="000000FF">
        <tpls c="3">
          <tpl fld="2" item="4"/>
          <tpl fld="1" item="11"/>
          <tpl hier="20" item="5"/>
        </tpls>
      </m>
      <m in="1" fc="000000FF">
        <tpls c="3">
          <tpl fld="2" item="4"/>
          <tpl fld="1" item="9"/>
          <tpl hier="20" item="5"/>
        </tpls>
      </m>
      <m in="0">
        <tpls c="3">
          <tpl fld="2" item="3"/>
          <tpl fld="1" item="8"/>
          <tpl hier="20" item="5"/>
        </tpls>
      </m>
    </entries>
    <sets count="6">
      <set count="1" maxRank="1" setDefinition="{[Продукты].[БрендПродукт].[Бренд].&amp;[ФЕРУМ]}">
        <tpls c="1">
          <tpl fld="0" item="0"/>
        </tpls>
      </set>
      <set count="1" maxRank="1" setDefinition="{[Продукты].[БрендПродукт].[Бренд].&amp;[ВАЛИДОЛ]}">
        <tpls c="1">
          <tpl fld="0" item="1"/>
        </tpls>
      </set>
      <set count="1" maxRank="1" setDefinition="{[Продукты].[БрендПродукт].[Бренд].&amp;[АНАЛЬГИН]}">
        <tpls c="1">
          <tpl fld="0" item="2"/>
        </tpls>
      </set>
      <set count="1" maxRank="1" setDefinition="{[Продукты].[БрендПродукт].[Бренд].&amp;[АСПИРИН]}">
        <tpls c="1">
          <tpl fld="0" item="3"/>
        </tpls>
      </set>
      <set count="1" maxRank="1" setDefinition="{[Продукты].[БрендПродукт].[All]}">
        <tpls c="1">
          <tpl hier="20" item="4294967295"/>
        </tpls>
      </set>
      <set count="1" maxRank="1" setDefinition="{[Продукты].[БрендПродукт].[Sku].&amp;[ФЕРУМ №20]}">
        <tpls c="1">
          <tpl fld="4" item="0"/>
        </tpls>
      </set>
    </sets>
    <queryCache count="28">
      <query mdx="[Время].[Месяцы].&amp;[2019]&amp;[11]">
        <tpls c="1">
          <tpl fld="1" item="0"/>
        </tpls>
      </query>
      <query mdx="[Время].[Месяцы].&amp;[2019]&amp;[7]">
        <tpls c="1">
          <tpl fld="1" item="1"/>
        </tpls>
      </query>
      <query mdx="[Время].[Месяцы].&amp;[2019]&amp;[3]">
        <tpls c="1">
          <tpl fld="1" item="2"/>
        </tpls>
      </query>
      <query mdx="[Measures].[MAT руб]">
        <tpls c="1">
          <tpl fld="2" item="0"/>
        </tpls>
      </query>
      <query mdx="[Measures].[YtdPlan руб]">
        <tpls c="1">
          <tpl fld="2" item="1"/>
        </tpls>
      </query>
      <query mdx="[Measures].[% плана руб]">
        <tpls c="1">
          <tpl fld="2" item="2"/>
        </tpls>
      </query>
      <query mdx="[Measures].[Продажи руб]">
        <tpls c="1">
          <tpl fld="2" item="3"/>
        </tpls>
      </query>
      <query mdx="[Время].[Месяцы].&amp;[2019]&amp;[10]">
        <tpls c="1">
          <tpl fld="1" item="3"/>
        </tpls>
      </query>
      <query mdx="[Время].[Месяцы].&amp;[2019]&amp;[6]">
        <tpls c="1">
          <tpl fld="1" item="4"/>
        </tpls>
      </query>
      <query mdx="[Время].[Месяцы].&amp;[2019]&amp;[2]">
        <tpls c="1">
          <tpl fld="1" item="5"/>
        </tpls>
      </query>
      <query mdx="[Measures].[% плана уп]">
        <tpls c="1">
          <tpl fld="2" item="4"/>
        </tpls>
      </query>
      <query mdx="[Время].[Время].[All]">
        <tpls c="1">
          <tpl hier="1" item="4294967295"/>
        </tpls>
      </query>
      <query mdx="[Время].[Месяцы].&amp;[2019]&amp;[5]">
        <tpls c="1">
          <tpl fld="1" item="6"/>
        </tpls>
      </query>
      <query mdx="[Время].[Месяцы].&amp;[2019]&amp;[1]">
        <tpls c="1">
          <tpl fld="1" item="7"/>
        </tpls>
      </query>
      <query mdx="[Measures].[MAT уп]">
        <tpls c="1">
          <tpl fld="2" item="5"/>
        </tpls>
      </query>
      <query mdx="[Measures].[YtdPlan уп]">
        <tpls c="1">
          <tpl fld="2" item="6"/>
        </tpls>
      </query>
      <query mdx="[Measures].[Продажи уп]">
        <tpls c="1">
          <tpl fld="2" item="7"/>
        </tpls>
      </query>
      <query mdx="[Время].[Месяцы].&amp;[2019]&amp;[9]">
        <tpls c="1">
          <tpl fld="1" item="8"/>
        </tpls>
      </query>
      <query mdx="[Measures].[% плана YTD руб]">
        <tpls c="1">
          <tpl fld="2" item="8"/>
        </tpls>
      </query>
      <query mdx="[Measures].[YtdSales руб]]">
        <tpls c="1">
          <tpl fld="2" item="9"/>
        </tpls>
      </query>
      <query mdx="[Measures].[План руб]">
        <tpls c="1">
          <tpl fld="2" item="10"/>
        </tpls>
      </query>
      <query mdx="[Время].[Месяцы].&amp;[2019]&amp;[12]">
        <tpls c="1">
          <tpl fld="1" item="9"/>
        </tpls>
      </query>
      <query mdx="[Время].[Месяцы].&amp;[2019]&amp;[8]">
        <tpls c="1">
          <tpl fld="1" item="10"/>
        </tpls>
      </query>
      <query mdx="[Время].[Месяцы].&amp;[2019]&amp;[4]">
        <tpls c="1">
          <tpl fld="1" item="11"/>
        </tpls>
      </query>
      <query mdx="[Measures].[% плана YTD уп]">
        <tpls c="1">
          <tpl fld="2" item="11"/>
        </tpls>
      </query>
      <query mdx="[Measures].[YtdSales уп]">
        <tpls c="1">
          <tpl fld="2" item="12"/>
        </tpls>
      </query>
      <query mdx="[Measures].[План уп]">
        <tpls c="1">
          <tpl hier="0" item="4294967295"/>
        </tpls>
      </query>
      <query mdx="[Время].[Годы].[2019]">
        <tpls c="1">
          <tpl fld="3" item="0"/>
        </tpls>
      </query>
    </queryCache>
    <serverFormats count="2">
      <serverFormat format="#,##0"/>
      <serverFormat format="0%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593.86435891204" backgroundQuery="1" createdVersion="6" refreshedVersion="6" minRefreshableVersion="3" recordCount="0" supportSubquery="1" supportAdvancedDrill="1" xr:uid="{8AC86EB2-6A63-4A2B-801F-C32ECD6C39C1}">
  <cacheSource type="external" connectionId="1"/>
  <cacheFields count="23">
    <cacheField name="[Время].[Время].[Год]" caption="Год" numFmtId="0" level="1">
      <sharedItems count="2">
        <s v="[Время].[Время].[Год].&amp;[2018]" c="2018"/>
        <s v="[Время].[Время].[Год].&amp;[2019]" c="2019"/>
      </sharedItems>
    </cacheField>
    <cacheField name="[Время].[Время].[Кв-л]" caption="Кв-л" numFmtId="0" level="2" mappingCount="1">
      <sharedItems count="4">
        <s v="[Время].[Время].[Кв-л].&amp;[2019]&amp;[I кв-л]" c="I кв-л" cp="1">
          <x/>
        </s>
        <s v="[Время].[Время].[Кв-л].&amp;[2019]&amp;[II кв-л]" c="II кв-л" cp="1">
          <x/>
        </s>
        <s v="[Время].[Время].[Кв-л].&amp;[2019]&amp;[III кв-л]" c="III кв-л" cp="1">
          <x/>
        </s>
        <s v="[Время].[Время].[Кв-л].&amp;[2019]&amp;[IV кв-л]" c="IV кв-л" cp="1">
          <x/>
        </s>
      </sharedItems>
      <mpMap v="3"/>
    </cacheField>
    <cacheField name="[Время].[Время].[Месяц]" caption="Месяц" numFmtId="0" level="3" mappingCount="1">
      <sharedItems count="3">
        <s v="[Время].[Время].[Месяц].&amp;[2019]&amp;[4]" c="April 2019" cp="1">
          <x/>
        </s>
        <s v="[Время].[Время].[Месяц].&amp;[2019]&amp;[5]" c="May 2019" cp="1">
          <x/>
        </s>
        <s v="[Время].[Время].[Месяц].&amp;[2019]&amp;[6]" c="June 2019" cp="1">
          <x/>
        </s>
      </sharedItems>
      <mpMap v="4"/>
    </cacheField>
    <cacheField name="[Время].[Время].[Кв-л].[Year]" caption="Year" propertyName="Year" numFmtId="0" level="2" memberPropertyField="1">
      <sharedItems containsSemiMixedTypes="0" containsString="0" containsNumber="1" containsInteger="1" minValue="2019" maxValue="2019" count="1">
        <n v="2019"/>
      </sharedItems>
    </cacheField>
    <cacheField name="[Время].[Время].[Месяц].[Quarter Name]" caption="Quarter Name" propertyName="Quarter Name" numFmtId="0" level="3" memberPropertyField="1">
      <sharedItems count="1">
        <s v="II кв-л"/>
      </sharedItems>
    </cacheField>
    <cacheField name="[Measures].[Продажи руб]" caption="Продажи руб" numFmtId="0" hierarchy="61" level="32767"/>
    <cacheField name="[Measures].[% плана руб]" caption="% плана руб" numFmtId="0" hierarchy="66" level="32767"/>
    <cacheField name="[Measures].[План руб]" caption="План руб" numFmtId="0" hierarchy="59" level="32767"/>
    <cacheField name="[География].[География].[КорпРегион]" caption="КорпРегион" numFmtId="0" hierarchy="10" level="1">
      <sharedItems count="7">
        <s v="[География].[География].[КорпРегион].&amp;[_ЦЕНТР]" c="_ЦЕНТР"/>
        <s v="[География].[География].[КорпРегион].&amp;[REST]" c="REST"/>
        <s v="[География].[География].[КорпРегион].&amp;[ВОЛГА]" c="ВОЛГА"/>
        <s v="[География].[География].[КорпРегион].&amp;[СЕВЕРО-ЗАПАД]" c="СЕВЕРО-ЗАПАД"/>
        <s v="[География].[География].[КорпРегион].&amp;[СИБИРЬ]" c="СИБИРЬ"/>
        <s v="[География].[География].[КорпРегион].&amp;[УРАЛ]" c="УРАЛ"/>
        <s v="[География].[География].[КорпРегион].&amp;[ЮГ]" c="ЮГ"/>
      </sharedItems>
    </cacheField>
    <cacheField name="[География].[География].[Область]" caption="Область" numFmtId="0" hierarchy="10" level="2" mappingCount="1">
      <sharedItems count="8">
        <s v="[География].[География].[Область].&amp;[СЕВЕРО-ЗАПАД]&amp;[Архангельская обл]" c="Архангельская обл" cp="1">
          <x/>
        </s>
        <s v="[География].[География].[Область].&amp;[СЕВЕРО-ЗАПАД]&amp;[Вологодская обл]" c="Вологодская обл" cp="1">
          <x/>
        </s>
        <s v="[География].[География].[Область].&amp;[СЕВЕРО-ЗАПАД]&amp;[Калининградская обл]" c="Калининградская обл" cp="1">
          <x/>
        </s>
        <s v="[География].[География].[Область].&amp;[СЕВЕРО-ЗАПАД]&amp;[Коми Респ]" c="Коми Респ" cp="1">
          <x/>
        </s>
        <s v="[География].[География].[Область].&amp;[СЕВЕРО-ЗАПАД]&amp;[Ленинградская обл]" c="Ленинградская обл" cp="1">
          <x/>
        </s>
        <s v="[География].[География].[Область].&amp;[СЕВЕРО-ЗАПАД]&amp;[Новгородская обл]" c="Новгородская обл" cp="1">
          <x/>
        </s>
        <s v="[География].[География].[Область].&amp;[СЕВЕРО-ЗАПАД]&amp;[Псковская обл]" c="Псковская обл" cp="1">
          <x/>
        </s>
        <s v="[География].[География].[Область].&amp;[СЕВЕРО-ЗАПАД]&amp;[Санкт-Петербург г]" c="Санкт-Петербург г" cp="1">
          <x/>
        </s>
      </sharedItems>
      <mpMap v="16"/>
    </cacheField>
    <cacheField name="[География].[География].[Level1]" caption="Level1" numFmtId="0" hierarchy="10" level="3" mappingCount="1">
      <sharedItems count="477">
        <s v="[География].[География].[Level1].&amp;[СЕВЕРО-ЗАПАД]&amp;[Санкт-Петербург г]&amp;[]" c="" cp="1">
          <x/>
        </s>
        <s v="[География].[География].[Level1].&amp;[СЕВЕРО-ЗАПАД]&amp;[Санкт-Петербург г]&amp;[10-я Советская ул]" c="10-я Советская ул" cp="1">
          <x/>
        </s>
        <s v="[География].[География].[Level1].&amp;[СЕВЕРО-ЗАПАД]&amp;[Санкт-Петербург г]&amp;[11-я В.О. линия]" c="11-я В.О. линия" cp="1">
          <x/>
        </s>
        <s v="[География].[География].[Level1].&amp;[СЕВЕРО-ЗАПАД]&amp;[Санкт-Петербург г]&amp;[13-я В.О. линия]" c="13-я В.О. линия" cp="1">
          <x/>
        </s>
        <s v="[География].[География].[Level1].&amp;[СЕВЕРО-ЗАПАД]&amp;[Санкт-Петербург г]&amp;[16-я В.О. линия]" c="16-я В.О. линия" cp="1">
          <x/>
        </s>
        <s v="[География].[География].[Level1].&amp;[СЕВЕРО-ЗАПАД]&amp;[Санкт-Петербург г]&amp;[1-й Верхний пер]" c="1-й Верхний пер" cp="1">
          <x/>
        </s>
        <s v="[География].[География].[Level1].&amp;[СЕВЕРО-ЗАПАД]&amp;[Санкт-Петербург г]&amp;[1-й Рабфаковский пер]" c="1-й Рабфаковский пер" cp="1">
          <x/>
        </s>
        <s v="[География].[География].[Level1].&amp;[СЕВЕРО-ЗАПАД]&amp;[Санкт-Петербург г]&amp;[1-я В.О. линия]" c="1-я В.О. линия" cp="1">
          <x/>
        </s>
        <s v="[География].[География].[Level1].&amp;[СЕВЕРО-ЗАПАД]&amp;[Санкт-Петербург г]&amp;[1-я Красноармейская ул]" c="1-я Красноармейская ул" cp="1">
          <x/>
        </s>
        <s v="[География].[География].[Level1].&amp;[СЕВЕРО-ЗАПАД]&amp;[Санкт-Петербург г]&amp;[1-я Утиная ул]" c="1-я Утиная ул" cp="1">
          <x/>
        </s>
        <s v="[География].[География].[Level1].&amp;[СЕВЕРО-ЗАПАД]&amp;[Санкт-Петербург г]&amp;[20-я В.О. линия]" c="20-я В.О. линия" cp="1">
          <x/>
        </s>
        <s v="[География].[География].[Level1].&amp;[СЕВЕРО-ЗАПАД]&amp;[Санкт-Петербург г]&amp;[2-й Муринский пр-кт]" c="2-й Муринский пр-кт" cp="1">
          <x/>
        </s>
        <s v="[География].[География].[Level1].&amp;[СЕВЕРО-ЗАПАД]&amp;[Санкт-Петербург г]&amp;[2-й Рабфаковский пер]" c="2-й Рабфаковский пер" cp="1">
          <x/>
        </s>
        <s v="[География].[География].[Level1].&amp;[СЕВЕРО-ЗАПАД]&amp;[Санкт-Петербург г]&amp;[2-я В.О. линия]" c="2-я В.О. линия" cp="1">
          <x/>
        </s>
        <s v="[География].[География].[Level1].&amp;[СЕВЕРО-ЗАПАД]&amp;[Санкт-Петербург г]&amp;[2-я Комсомольская ул]" c="2-я Комсомольская ул" cp="1">
          <x/>
        </s>
        <s v="[География].[География].[Level1].&amp;[СЕВЕРО-ЗАПАД]&amp;[Санкт-Петербург г]&amp;[2-я Красноармейская ул]" c="2-я Красноармейская ул" cp="1">
          <x/>
        </s>
        <s v="[География].[География].[Level1].&amp;[СЕВЕРО-ЗАПАД]&amp;[Санкт-Петербург г]&amp;[5-й Предпортовый проезд]" c="5-й Предпортовый проезд" cp="1">
          <x/>
        </s>
        <s v="[География].[География].[Level1].&amp;[СЕВЕРО-ЗАПАД]&amp;[Санкт-Петербург г]&amp;[5-я В.О. линия]" c="5-я В.О. линия" cp="1">
          <x/>
        </s>
        <s v="[География].[География].[Level1].&amp;[СЕВЕРО-ЗАПАД]&amp;[Санкт-Петербург г]&amp;[7-я В.О. линия]" c="7-я В.О. линия" cp="1">
          <x/>
        </s>
        <s v="[География].[География].[Level1].&amp;[СЕВЕРО-ЗАПАД]&amp;[Санкт-Петербург г]&amp;[7-я Красноармейская ул]" c="7-я Красноармейская ул" cp="1">
          <x/>
        </s>
        <s v="[География].[География].[Level1].&amp;[СЕВЕРО-ЗАПАД]&amp;[Санкт-Петербург г]&amp;[8-я В.О. линия]" c="8-я В.О. линия" cp="1">
          <x/>
        </s>
        <s v="[География].[География].[Level1].&amp;[СЕВЕРО-ЗАПАД]&amp;[Санкт-Петербург г]&amp;[8-я Советская ул]" c="8-я Советская ул" cp="1">
          <x/>
        </s>
        <s v="[География].[География].[Level1].&amp;[СЕВЕРО-ЗАПАД]&amp;[Санкт-Петербург г]&amp;[9-я В.О. линия]" c="9-я В.О. линия" cp="1">
          <x/>
        </s>
        <s v="[География].[География].[Level1].&amp;[СЕВЕРО-ЗАПАД]&amp;[Санкт-Петербург г]&amp;[9-я Советская ул]" c="9-я Советская ул" cp="1">
          <x/>
        </s>
        <s v="[География].[География].[Level1].&amp;[СЕВЕРО-ЗАПАД]&amp;[Санкт-Петербург г]&amp;[Авангардная ул]" c="Авангардная ул" cp="1">
          <x/>
        </s>
        <s v="[География].[География].[Level1].&amp;[СЕВЕРО-ЗАПАД]&amp;[Санкт-Петербург г]&amp;[Авиаконструкторов пр-кт]" c="Авиаконструкторов пр-кт" cp="1">
          <x/>
        </s>
        <s v="[География].[География].[Level1].&amp;[СЕВЕРО-ЗАПАД]&amp;[Санкт-Петербург г]&amp;[Автовская ул]" c="Автовская ул" cp="1">
          <x/>
        </s>
        <s v="[География].[География].[Level1].&amp;[СЕВЕРО-ЗАПАД]&amp;[Санкт-Петербург г]&amp;[Адмирала Коновалова ул]" c="Адмирала Коновалова ул" cp="1">
          <x/>
        </s>
        <s v="[География].[География].[Level1].&amp;[СЕВЕРО-ЗАПАД]&amp;[Санкт-Петербург г]&amp;[Адмирала Трибуца ул]" c="Адмирала Трибуца ул" cp="1">
          <x/>
        </s>
        <s v="[География].[География].[Level1].&amp;[СЕВЕРО-ЗАПАД]&amp;[Санкт-Петербург г]&amp;[Адмирала Черокова ул]" c="Адмирала Черокова ул" cp="1">
          <x/>
        </s>
        <s v="[География].[География].[Level1].&amp;[СЕВЕРО-ЗАПАД]&amp;[Санкт-Петербург г]&amp;[Академика Байкова ул]" c="Академика Байкова ул" cp="1">
          <x/>
        </s>
        <s v="[География].[География].[Level1].&amp;[СЕВЕРО-ЗАПАД]&amp;[Санкт-Петербург г]&amp;[Академика Лебедева ул]" c="Академика Лебедева ул" cp="1">
          <x/>
        </s>
        <s v="[География].[География].[Level1].&amp;[СЕВЕРО-ЗАПАД]&amp;[Санкт-Петербург г]&amp;[Академика Павлова ул]" c="Академика Павлова ул" cp="1">
          <x/>
        </s>
        <s v="[География].[География].[Level1].&amp;[СЕВЕРО-ЗАПАД]&amp;[Санкт-Петербург г]&amp;[Александра Матросова ул]" c="Александра Матросова ул" cp="1">
          <x/>
        </s>
        <s v="[География].[География].[Level1].&amp;[СЕВЕРО-ЗАПАД]&amp;[Санкт-Петербург г]&amp;[Александра Невского пл]" c="Александра Невского пл" cp="1">
          <x/>
        </s>
        <s v="[География].[География].[Level1].&amp;[СЕВЕРО-ЗАПАД]&amp;[Санкт-Петербург г]&amp;[Александра Невского ул]" c="Александра Невского ул" cp="1">
          <x/>
        </s>
        <s v="[География].[География].[Level1].&amp;[СЕВЕРО-ЗАПАД]&amp;[Санкт-Петербург г]&amp;[Александровской Фермы пр-кт]" c="Александровской Фермы пр-кт" cp="1">
          <x/>
        </s>
        <s v="[География].[География].[Level1].&amp;[СЕВЕРО-ЗАПАД]&amp;[Санкт-Петербург г]&amp;[Алтайская ул]" c="Алтайская ул" cp="1">
          <x/>
        </s>
        <s v="[География].[География].[Level1].&amp;[СЕВЕРО-ЗАПАД]&amp;[Санкт-Петербург г]&amp;[Альпийский пер]" c="Альпийский пер" cp="1">
          <x/>
        </s>
        <s v="[География].[География].[Level1].&amp;[СЕВЕРО-ЗАПАД]&amp;[Санкт-Петербург г]&amp;[Английский пр-кт]" c="Английский пр-кт" cp="1">
          <x/>
        </s>
        <s v="[География].[География].[Level1].&amp;[СЕВЕРО-ЗАПАД]&amp;[Санкт-Петербург г]&amp;[Антонова-Овсеенко ул]" c="Антонова-Овсеенко ул" cp="1">
          <x/>
        </s>
        <s v="[География].[География].[Level1].&amp;[СЕВЕРО-ЗАПАД]&amp;[Санкт-Петербург г]&amp;[Апрельская ул]" c="Апрельская ул" cp="1">
          <x/>
        </s>
        <s v="[География].[География].[Level1].&amp;[СЕВЕРО-ЗАПАД]&amp;[Санкт-Петербург г]&amp;[Асафьева ул]" c="Асафьева ул" cp="1">
          <x/>
        </s>
        <s v="[География].[География].[Level1].&amp;[СЕВЕРО-ЗАПАД]&amp;[Санкт-Петербург г]&amp;[Афонская ул]" c="Афонская ул" cp="1">
          <x/>
        </s>
        <s v="[География].[География].[Level1].&amp;[СЕВЕРО-ЗАПАД]&amp;[Санкт-Петербург г]&amp;[Бабушкина ул]" c="Бабушкина ул" cp="1">
          <x/>
        </s>
        <s v="[География].[География].[Level1].&amp;[СЕВЕРО-ЗАПАД]&amp;[Санкт-Петербург г]&amp;[Бадаева ул]" c="Бадаева ул" cp="1">
          <x/>
        </s>
        <s v="[География].[География].[Level1].&amp;[СЕВЕРО-ЗАПАД]&amp;[Санкт-Петербург г]&amp;[Байконурская ул]" c="Байконурская ул" cp="1">
          <x/>
        </s>
        <s v="[География].[География].[Level1].&amp;[СЕВЕРО-ЗАПАД]&amp;[Санкт-Петербург г]&amp;[Балканская пл]" c="Балканская пл" cp="1">
          <x/>
        </s>
        <s v="[География].[География].[Level1].&amp;[СЕВЕРО-ЗАПАД]&amp;[Санкт-Петербург г]&amp;[Балканская ул]" c="Балканская ул" cp="1">
          <x/>
        </s>
        <s v="[География].[География].[Level1].&amp;[СЕВЕРО-ЗАПАД]&amp;[Санкт-Петербург г]&amp;[Балтийская ул]" c="Балтийская ул" cp="1">
          <x/>
        </s>
        <s v="[География].[География].[Level1].&amp;[СЕВЕРО-ЗАПАД]&amp;[Санкт-Петербург г]&amp;[Бассейная ул]" c="Бассейная ул" cp="1">
          <x/>
        </s>
        <s v="[География].[География].[Level1].&amp;[СЕВЕРО-ЗАПАД]&amp;[Санкт-Петербург г]&amp;[Беговая ул]" c="Беговая ул" cp="1">
          <x/>
        </s>
        <s v="[География].[География].[Level1].&amp;[СЕВЕРО-ЗАПАД]&amp;[Санкт-Петербург г]&amp;[Белы Куна ул]" c="Белы Куна ул" cp="1">
          <x/>
        </s>
        <s v="[География].[География].[Level1].&amp;[СЕВЕРО-ЗАПАД]&amp;[Санкт-Петербург г]&amp;[Белышева ул]" c="Белышева ул" cp="1">
          <x/>
        </s>
        <s v="[География].[География].[Level1].&amp;[СЕВЕРО-ЗАПАД]&amp;[Санкт-Петербург г]&amp;[Береговая (Озерки) ул]" c="Береговая (Озерки) ул" cp="1">
          <x/>
        </s>
        <s v="[География].[География].[Level1].&amp;[СЕВЕРО-ЗАПАД]&amp;[Санкт-Петербург г]&amp;[Беринга ул]" c="Беринга ул" cp="1">
          <x/>
        </s>
        <s v="[География].[География].[Level1].&amp;[СЕВЕРО-ЗАПАД]&amp;[Санкт-Петербург г]&amp;[Бестужевская ул]" c="Бестужевская ул" cp="1">
          <x/>
        </s>
        <s v="[География].[География].[Level1].&amp;[СЕВЕРО-ЗАПАД]&amp;[Санкт-Петербург г]&amp;[Благодатная ул]" c="Благодатная ул" cp="1">
          <x/>
        </s>
        <s v="[География].[География].[Level1].&amp;[СЕВЕРО-ЗАПАД]&amp;[Санкт-Петербург г]&amp;[Блохина ул]" c="Блохина ул" cp="1">
          <x/>
        </s>
        <s v="[География].[География].[Level1].&amp;[СЕВЕРО-ЗАПАД]&amp;[Санкт-Петербург г]&amp;[Богатырский пр-кт]" c="Богатырский пр-кт" cp="1">
          <x/>
        </s>
        <s v="[География].[География].[Level1].&amp;[СЕВЕРО-ЗАПАД]&amp;[Санкт-Петербург г]&amp;[Большая Зеленина ул]" c="Большая Зеленина ул" cp="1">
          <x/>
        </s>
        <s v="[География].[География].[Level1].&amp;[СЕВЕРО-ЗАПАД]&amp;[Санкт-Петербург г]&amp;[Большая Конюшенная ул]" c="Большая Конюшенная ул" cp="1">
          <x/>
        </s>
        <s v="[География].[География].[Level1].&amp;[СЕВЕРО-ЗАПАД]&amp;[Санкт-Петербург г]&amp;[Большая Монетная ул]" c="Большая Монетная ул" cp="1">
          <x/>
        </s>
        <s v="[География].[География].[Level1].&amp;[СЕВЕРО-ЗАПАД]&amp;[Санкт-Петербург г]&amp;[Большая Морская ул]" c="Большая Морская ул" cp="1">
          <x/>
        </s>
        <s v="[География].[География].[Level1].&amp;[СЕВЕРО-ЗАПАД]&amp;[Санкт-Петербург г]&amp;[Большая Московская ул]" c="Большая Московская ул" cp="1">
          <x/>
        </s>
        <s v="[География].[География].[Level1].&amp;[СЕВЕРО-ЗАПАД]&amp;[Санкт-Петербург г]&amp;[Большая Подьяческая ул]" c="Большая Подьяческая ул" cp="1">
          <x/>
        </s>
        <s v="[География].[География].[Level1].&amp;[СЕВЕРО-ЗАПАД]&amp;[Санкт-Петербург г]&amp;[Большая Пороховская ул]" c="Большая Пороховская ул" cp="1">
          <x/>
        </s>
        <s v="[География].[География].[Level1].&amp;[СЕВЕРО-ЗАПАД]&amp;[Санкт-Петербург г]&amp;[Большая Пушкарская ул]" c="Большая Пушкарская ул" cp="1">
          <x/>
        </s>
        <s v="[География].[География].[Level1].&amp;[СЕВЕРО-ЗАПАД]&amp;[Санкт-Петербург г]&amp;[Большая Разночинная ул]" c="Большая Разночинная ул" cp="1">
          <x/>
        </s>
        <s v="[География].[География].[Level1].&amp;[СЕВЕРО-ЗАПАД]&amp;[Санкт-Петербург г]&amp;[Большевиков пр-кт]" c="Большевиков пр-кт" cp="1">
          <x/>
        </s>
        <s v="[География].[География].[Level1].&amp;[СЕВЕРО-ЗАПАД]&amp;[Санкт-Петербург г]&amp;[Большеохтинский пр-кт]" c="Большеохтинский пр-кт" cp="1">
          <x/>
        </s>
        <s v="[География].[География].[Level1].&amp;[СЕВЕРО-ЗАПАД]&amp;[Санкт-Петербург г]&amp;[Большой В.О. пр-кт]" c="Большой В.О. пр-кт" cp="1">
          <x/>
        </s>
        <s v="[География].[География].[Level1].&amp;[СЕВЕРО-ЗАПАД]&amp;[Санкт-Петербург г]&amp;[Большой П.С. пр-кт]" c="Большой П.С. пр-кт" cp="1">
          <x/>
        </s>
        <s v="[География].[География].[Level1].&amp;[СЕВЕРО-ЗАПАД]&amp;[Санкт-Петербург г]&amp;[Большой Сампсониевский пр-кт]" c="Большой Сампсониевский пр-кт" cp="1">
          <x/>
        </s>
        <s v="[География].[География].[Level1].&amp;[СЕВЕРО-ЗАПАД]&amp;[Санкт-Петербург г]&amp;[Большой Смоленский пр-кт]" c="Большой Смоленский пр-кт" cp="1">
          <x/>
        </s>
        <s v="[География].[География].[Level1].&amp;[СЕВЕРО-ЗАПАД]&amp;[Санкт-Петербург г]&amp;[Бонч-Бруевича ул]" c="Бонч-Бруевича ул" cp="1">
          <x/>
        </s>
        <s v="[География].[География].[Level1].&amp;[СЕВЕРО-ЗАПАД]&amp;[Санкт-Петербург г]&amp;[Боровая ул]" c="Боровая ул" cp="1">
          <x/>
        </s>
        <s v="[География].[География].[Level1].&amp;[СЕВЕРО-ЗАПАД]&amp;[Санкт-Петербург г]&amp;[Боткинская ул]" c="Боткинская ул" cp="1">
          <x/>
        </s>
        <s v="[География].[География].[Level1].&amp;[СЕВЕРО-ЗАПАД]&amp;[Санкт-Петербург г]&amp;[Брантовская дор]" c="Брантовская дор" cp="1">
          <x/>
        </s>
        <s v="[География].[География].[Level1].&amp;[СЕВЕРО-ЗАПАД]&amp;[Санкт-Петербург г]&amp;[Брянцева ул]" c="Брянцева ул" cp="1">
          <x/>
        </s>
        <s v="[География].[География].[Level1].&amp;[СЕВЕРО-ЗАПАД]&amp;[Санкт-Петербург г]&amp;[Будапештская ул]" c="Будапештская ул" cp="1">
          <x/>
        </s>
        <s v="[География].[География].[Level1].&amp;[СЕВЕРО-ЗАПАД]&amp;[Санкт-Петербург г]&amp;[Бурцева ул]" c="Бурцева ул" cp="1">
          <x/>
        </s>
        <s v="[География].[География].[Level1].&amp;[СЕВЕРО-ЗАПАД]&amp;[Санкт-Петербург г]&amp;[Бутлерова ул]" c="Бутлерова ул" cp="1">
          <x/>
        </s>
        <s v="[География].[География].[Level1].&amp;[СЕВЕРО-ЗАПАД]&amp;[Санкт-Петербург г]&amp;[Бухарестская ул]" c="Бухарестская ул" cp="1">
          <x/>
        </s>
        <s v="[География].[География].[Level1].&amp;[СЕВЕРО-ЗАПАД]&amp;[Санкт-Петербург г]&amp;[Вавиловых ул]" c="Вавиловых ул" cp="1">
          <x/>
        </s>
        <s v="[География].[География].[Level1].&amp;[СЕВЕРО-ЗАПАД]&amp;[Санкт-Петербург г]&amp;[Варшавская ул]" c="Варшавская ул" cp="1">
          <x/>
        </s>
        <s v="[География].[География].[Level1].&amp;[СЕВЕРО-ЗАПАД]&amp;[Санкт-Петербург г]&amp;[Васенко ул]" c="Васенко ул" cp="1">
          <x/>
        </s>
        <s v="[География].[География].[Level1].&amp;[СЕВЕРО-ЗАПАД]&amp;[Санкт-Петербург г]&amp;[Васи Алексеева ул]" c="Васи Алексеева ул" cp="1">
          <x/>
        </s>
        <s v="[География].[География].[Level1].&amp;[СЕВЕРО-ЗАПАД]&amp;[Санкт-Петербург г]&amp;[Вербная ул]" c="Вербная ул" cp="1">
          <x/>
        </s>
        <s v="[География].[География].[Level1].&amp;[СЕВЕРО-ЗАПАД]&amp;[Санкт-Петербург г]&amp;[Ветеранов пр-кт]" c="Ветеранов пр-кт" cp="1">
          <x/>
        </s>
        <s v="[География].[География].[Level1].&amp;[СЕВЕРО-ЗАПАД]&amp;[Санкт-Петербург г]&amp;[Взлётная ул]" c="Взлётная ул" cp="1">
          <x/>
        </s>
        <s v="[География].[География].[Level1].&amp;[СЕВЕРО-ЗАПАД]&amp;[Санкт-Петербург г]&amp;[Витебский пр-кт]" c="Витебский пр-кт" cp="1">
          <x/>
        </s>
        <s v="[География].[География].[Level1].&amp;[СЕВЕРО-ЗАПАД]&amp;[Санкт-Петербург г]&amp;[Владимирский пр-кт]" c="Владимирский пр-кт" cp="1">
          <x/>
        </s>
        <s v="[География].[География].[Level1].&amp;[СЕВЕРО-ЗАПАД]&amp;[Санкт-Петербург г]&amp;[Вознесенский пр-кт]" c="Вознесенский пр-кт" cp="1">
          <x/>
        </s>
        <s v="[География].[География].[Level1].&amp;[СЕВЕРО-ЗАПАД]&amp;[Санкт-Петербург г]&amp;[Волковский пр-кт]" c="Волковский пр-кт" cp="1">
          <x/>
        </s>
        <s v="[География].[География].[Level1].&amp;[СЕВЕРО-ЗАПАД]&amp;[Санкт-Петербург г]&amp;[Воскова ул]" c="Воскова ул" cp="1">
          <x/>
        </s>
        <s v="[География].[География].[Level1].&amp;[СЕВЕРО-ЗАПАД]&amp;[Санкт-Петербург г]&amp;[Восстания ул]" c="Восстания ул" cp="1">
          <x/>
        </s>
        <s v="[География].[География].[Level1].&amp;[СЕВЕРО-ЗАПАД]&amp;[Санкт-Петербург г]&amp;[Выборгское ш]" c="Выборгское ш" cp="1">
          <x/>
        </s>
        <s v="[География].[География].[Level1].&amp;[СЕВЕРО-ЗАПАД]&amp;[Санкт-Петербург г]&amp;[Вязовая ул]" c="Вязовая ул" cp="1">
          <x/>
        </s>
        <s v="[География].[География].[Level1].&amp;[СЕВЕРО-ЗАПАД]&amp;[Санкт-Петербург г]&amp;[Гаванская ул]" c="Гаванская ул" cp="1">
          <x/>
        </s>
        <s v="[География].[География].[Level1].&amp;[СЕВЕРО-ЗАПАД]&amp;[Санкт-Петербург г]&amp;[Гаккелевская ул]" c="Гаккелевская ул" cp="1">
          <x/>
        </s>
        <s v="[География].[География].[Level1].&amp;[СЕВЕРО-ЗАПАД]&amp;[Санкт-Петербург г]&amp;[Галерная ул]" c="Галерная ул" cp="1">
          <x/>
        </s>
        <s v="[География].[География].[Level1].&amp;[СЕВЕРО-ЗАПАД]&amp;[Санкт-Петербург г]&amp;[Гапсальская ул]" c="Гапсальская ул" cp="1">
          <x/>
        </s>
        <s v="[География].[География].[Level1].&amp;[СЕВЕРО-ЗАПАД]&amp;[Санкт-Петербург г]&amp;[Гданьская ул]" c="Гданьская ул" cp="1">
          <x/>
        </s>
        <s v="[География].[География].[Level1].&amp;[СЕВЕРО-ЗАПАД]&amp;[Санкт-Петербург г]&amp;[Генерала Симоняка ул]" c="Генерала Симоняка ул" cp="1">
          <x/>
        </s>
        <s v="[География].[География].[Level1].&amp;[СЕВЕРО-ЗАПАД]&amp;[Санкт-Петербург г]&amp;[Герасимовская ул]" c="Герасимовская ул" cp="1">
          <x/>
        </s>
        <s v="[География].[География].[Level1].&amp;[СЕВЕРО-ЗАПАД]&amp;[Санкт-Петербург г]&amp;[Героев пр-кт]" c="Героев пр-кт" cp="1">
          <x/>
        </s>
        <s v="[География].[География].[Level1].&amp;[СЕВЕРО-ЗАПАД]&amp;[Санкт-Петербург г]&amp;[Гжатская ул]" c="Гжатская ул" cp="1">
          <x/>
        </s>
        <s v="[География].[География].[Level1].&amp;[СЕВЕРО-ЗАПАД]&amp;[Санкт-Петербург г]&amp;[Глинки ул]" c="Глинки ул" cp="1">
          <x/>
        </s>
        <s v="[География].[География].[Level1].&amp;[СЕВЕРО-ЗАПАД]&amp;[Санкт-Петербург г]&amp;[Гончарная ул]" c="Гончарная ул" cp="1">
          <x/>
        </s>
        <s v="[География].[География].[Level1].&amp;[СЕВЕРО-ЗАПАД]&amp;[Санкт-Петербург г]&amp;[Гороховая ул]" c="Гороховая ул" cp="1">
          <x/>
        </s>
        <s v="[География].[География].[Level1].&amp;[СЕВЕРО-ЗАПАД]&amp;[Санкт-Петербург г]&amp;[Гражданский пр-кт]" c="Гражданский пр-кт" cp="1">
          <x/>
        </s>
        <s v="[География].[География].[Level1].&amp;[СЕВЕРО-ЗАПАД]&amp;[Санкт-Петербург г]&amp;[Гривцова пер]" c="Гривцова пер" cp="1">
          <x/>
        </s>
        <s v="[География].[География].[Level1].&amp;[СЕВЕРО-ЗАПАД]&amp;[Санкт-Петербург г]&amp;[Дальневосточный пр-кт]" c="Дальневосточный пр-кт" cp="1">
          <x/>
        </s>
        <s v="[География].[География].[Level1].&amp;[СЕВЕРО-ЗАПАД]&amp;[Санкт-Петербург г]&amp;[Даниила Хармса ул]" c="Даниила Хармса ул" cp="1">
          <x/>
        </s>
        <s v="[География].[География].[Level1].&amp;[СЕВЕРО-ЗАПАД]&amp;[Санкт-Петербург г]&amp;[Дачный пр-кт]" c="Дачный пр-кт" cp="1">
          <x/>
        </s>
        <s v="[География].[География].[Level1].&amp;[СЕВЕРО-ЗАПАД]&amp;[Санкт-Петербург г]&amp;[Двинская ул]" c="Двинская ул" cp="1">
          <x/>
        </s>
        <s v="[География].[География].[Level1].&amp;[СЕВЕРО-ЗАПАД]&amp;[Санкт-Петербург г]&amp;[Декабристов ул]" c="Декабристов ул" cp="1">
          <x/>
        </s>
        <s v="[География].[География].[Level1].&amp;[СЕВЕРО-ЗАПАД]&amp;[Санкт-Петербург г]&amp;[Демьяна Бедного ул]" c="Демьяна Бедного ул" cp="1">
          <x/>
        </s>
        <s v="[География].[География].[Level1].&amp;[СЕВЕРО-ЗАПАД]&amp;[Санкт-Петербург г]&amp;[Детская ул]" c="Детская ул" cp="1">
          <x/>
        </s>
        <s v="[География].[География].[Level1].&amp;[СЕВЕРО-ЗАПАД]&amp;[Санкт-Петербург г]&amp;[Дибуновская ул]" c="Дибуновская ул" cp="1">
          <x/>
        </s>
        <s v="[География].[География].[Level1].&amp;[СЕВЕРО-ЗАПАД]&amp;[Санкт-Петербург г]&amp;[Димитрова ул]" c="Димитрова ул" cp="1">
          <x/>
        </s>
        <s v="[География].[География].[Level1].&amp;[СЕВЕРО-ЗАПАД]&amp;[Санкт-Петербург г]&amp;[Динамо пр-кт]" c="Динамо пр-кт" cp="1">
          <x/>
        </s>
        <s v="[География].[География].[Level1].&amp;[СЕВЕРО-ЗАПАД]&amp;[Санкт-Петербург г]&amp;[Дмитровский пер]" c="Дмитровский пер" cp="1">
          <x/>
        </s>
        <s v="[География].[География].[Level1].&amp;[СЕВЕРО-ЗАПАД]&amp;[Санкт-Петербург г]&amp;[Добролюбова пр-кт]" c="Добролюбова пр-кт" cp="1">
          <x/>
        </s>
        <s v="[География].[География].[Level1].&amp;[СЕВЕРО-ЗАПАД]&amp;[Санкт-Петербург г]&amp;[Долгоозёрная ул]" c="Долгоозёрная ул" cp="1">
          <x/>
        </s>
        <s v="[География].[География].[Level1].&amp;[СЕВЕРО-ЗАПАД]&amp;[Санкт-Петербург г]&amp;[Домостроительная ул]" c="Домостроительная ул" cp="1">
          <x/>
        </s>
        <s v="[География].[География].[Level1].&amp;[СЕВЕРО-ЗАПАД]&amp;[Санкт-Петербург г]&amp;[Дудко ул]" c="Дудко ул" cp="1">
          <x/>
        </s>
        <s v="[География].[География].[Level1].&amp;[СЕВЕРО-ЗАПАД]&amp;[Санкт-Петербург г]&amp;[Думская ул]" c="Думская ул" cp="1">
          <x/>
        </s>
        <s v="[География].[География].[Level1].&amp;[СЕВЕРО-ЗАПАД]&amp;[Санкт-Петербург г]&amp;[Дунайский пр-кт]" c="Дунайский пр-кт" cp="1">
          <x/>
        </s>
        <s v="[География].[География].[Level1].&amp;[СЕВЕРО-ЗАПАД]&amp;[Санкт-Петербург г]&amp;[Дыбенко ул]" c="Дыбенко ул" cp="1">
          <x/>
        </s>
        <s v="[География].[География].[Level1].&amp;[СЕВЕРО-ЗАПАД]&amp;[Санкт-Петербург г]&amp;[Егорова ул]" c="Егорова ул" cp="1">
          <x/>
        </s>
        <s v="[География].[География].[Level1].&amp;[СЕВЕРО-ЗАПАД]&amp;[Санкт-Петербург г]&amp;[Екатерининский пр-кт]" c="Екатерининский пр-кт" cp="1">
          <x/>
        </s>
        <s v="[География].[География].[Level1].&amp;[СЕВЕРО-ЗАПАД]&amp;[Санкт-Петербург г]&amp;[Елизарова пр-кт]" c="Елизарова пр-кт" cp="1">
          <x/>
        </s>
        <s v="[География].[География].[Level1].&amp;[СЕВЕРО-ЗАПАД]&amp;[Санкт-Петербург г]&amp;[Енотаевская ул]" c="Енотаевская ул" cp="1">
          <x/>
        </s>
        <s v="[География].[География].[Level1].&amp;[СЕВЕРО-ЗАПАД]&amp;[Санкт-Петербург г]&amp;[Есенина ул]" c="Есенина ул" cp="1">
          <x/>
        </s>
        <s v="[География].[География].[Level1].&amp;[СЕВЕРО-ЗАПАД]&amp;[Санкт-Петербург г]&amp;[Ефимова ул]" c="Ефимова ул" cp="1">
          <x/>
        </s>
        <s v="[География].[География].[Level1].&amp;[СЕВЕРО-ЗАПАД]&amp;[Санкт-Петербург г]&amp;[Железноводская ул]" c="Железноводская ул" cp="1">
          <x/>
        </s>
        <s v="[География].[География].[Level1].&amp;[СЕВЕРО-ЗАПАД]&amp;[Санкт-Петербург г]&amp;[Жени Егоровой ул]" c="Жени Егоровой ул" cp="1">
          <x/>
        </s>
        <s v="[География].[География].[Level1].&amp;[СЕВЕРО-ЗАПАД]&amp;[Санкт-Петербург г]&amp;[Жуковского ул]" c="Жуковского ул" cp="1">
          <x/>
        </s>
        <s v="[География].[География].[Level1].&amp;[СЕВЕРО-ЗАПАД]&amp;[Санкт-Петербург г]&amp;[Загородный пр-кт]" c="Загородный пр-кт" cp="1">
          <x/>
        </s>
        <s v="[География].[География].[Level1].&amp;[СЕВЕРО-ЗАПАД]&amp;[Санкт-Петербург г]&amp;[Загребский б-р]" c="Загребский б-р" cp="1">
          <x/>
        </s>
        <s v="[География].[География].[Level1].&amp;[СЕВЕРО-ЗАПАД]&amp;[Санкт-Петербург г]&amp;[Замшина ул]" c="Замшина ул" cp="1">
          <x/>
        </s>
        <s v="[География].[География].[Level1].&amp;[СЕВЕРО-ЗАПАД]&amp;[Санкт-Петербург г]&amp;[Заневский пр-кт]" c="Заневский пр-кт" cp="1">
          <x/>
        </s>
        <s v="[География].[География].[Level1].&amp;[СЕВЕРО-ЗАПАД]&amp;[Санкт-Петербург г]&amp;[Заречная (Горелово) ул]" c="Заречная (Горелово) ул" cp="1">
          <x/>
        </s>
        <s v="[География].[География].[Level1].&amp;[СЕВЕРО-ЗАПАД]&amp;[Санкт-Петербург г]&amp;[Заставская ул]" c="Заставская ул" cp="1">
          <x/>
        </s>
        <s v="[География].[География].[Level1].&amp;[СЕВЕРО-ЗАПАД]&amp;[Санкт-Петербург г]&amp;[Захарьевская ул]" c="Захарьевская ул" cp="1">
          <x/>
        </s>
        <s v="[География].[География].[Level1].&amp;[СЕВЕРО-ЗАПАД]&amp;[Санкт-Петербург г]&amp;[Звёздная ул]" c="Звёздная ул" cp="1">
          <x/>
        </s>
        <s v="[География].[География].[Level1].&amp;[СЕВЕРО-ЗАПАД]&amp;[Санкт-Петербург г]&amp;[Звенигородская ул]" c="Звенигородская ул" cp="1">
          <x/>
        </s>
        <s v="[География].[География].[Level1].&amp;[СЕВЕРО-ЗАПАД]&amp;[Санкт-Петербург г]&amp;[Зверинская ул]" c="Зверинская ул" cp="1">
          <x/>
        </s>
        <s v="[География].[География].[Level1].&amp;[СЕВЕРО-ЗАПАД]&amp;[Санкт-Петербург г]&amp;[Зеленогорск г]" c="Зеленогорск г" cp="1">
          <x/>
        </s>
        <s v="[География].[География].[Level1].&amp;[СЕВЕРО-ЗАПАД]&amp;[Санкт-Петербург г]&amp;[Зины Портновой ул]" c="Зины Портновой ул" cp="1">
          <x/>
        </s>
        <s v="[География].[География].[Level1].&amp;[СЕВЕРО-ЗАПАД]&amp;[Санкт-Петербург г]&amp;[Ивана Фомина ул]" c="Ивана Фомина ул" cp="1">
          <x/>
        </s>
        <s v="[География].[География].[Level1].&amp;[СЕВЕРО-ЗАПАД]&amp;[Санкт-Петербург г]&amp;[Ивановская ул]" c="Ивановская ул" cp="1">
          <x/>
        </s>
        <s v="[География].[География].[Level1].&amp;[СЕВЕРО-ЗАПАД]&amp;[Санкт-Петербург г]&amp;[Измайловский пр-кт]" c="Измайловский пр-кт" cp="1">
          <x/>
        </s>
        <s v="[География].[География].[Level1].&amp;[СЕВЕРО-ЗАПАД]&amp;[Санкт-Петербург г]&amp;[Ильюшина ул]" c="Ильюшина ул" cp="1">
          <x/>
        </s>
        <s v="[География].[География].[Level1].&amp;[СЕВЕРО-ЗАПАД]&amp;[Санкт-Петербург г]&amp;[Индустриальный пр-кт]" c="Индустриальный пр-кт" cp="1">
          <x/>
        </s>
        <s v="[География].[География].[Level1].&amp;[СЕВЕРО-ЗАПАД]&amp;[Санкт-Петербург г]&amp;[Ириновский пр-кт]" c="Ириновский пр-кт" cp="1">
          <x/>
        </s>
        <s v="[География].[География].[Level1].&amp;[СЕВЕРО-ЗАПАД]&amp;[Санкт-Петербург г]&amp;[Искровский пр-кт]" c="Искровский пр-кт" cp="1">
          <x/>
        </s>
        <s v="[География].[География].[Level1].&amp;[СЕВЕРО-ЗАПАД]&amp;[Санкт-Петербург г]&amp;[Испытателей пр-кт]" c="Испытателей пр-кт" cp="1">
          <x/>
        </s>
        <s v="[География].[География].[Level1].&amp;[СЕВЕРО-ЗАПАД]&amp;[Санкт-Петербург г]&amp;[Кавалергардская ул]" c="Кавалергардская ул" cp="1">
          <x/>
        </s>
        <s v="[География].[География].[Level1].&amp;[СЕВЕРО-ЗАПАД]&amp;[Санкт-Петербург г]&amp;[Кадетская В.О. линия]" c="Кадетская В.О. линия" cp="1">
          <x/>
        </s>
        <s v="[География].[География].[Level1].&amp;[СЕВЕРО-ЗАПАД]&amp;[Санкт-Петербург г]&amp;[Казанская пл]" c="Казанская пл" cp="1">
          <x/>
        </s>
        <s v="[География].[География].[Level1].&amp;[СЕВЕРО-ЗАПАД]&amp;[Санкт-Петербург г]&amp;[Казанская ул]" c="Казанская ул" cp="1">
          <x/>
        </s>
        <s v="[География].[География].[Level1].&amp;[СЕВЕРО-ЗАПАД]&amp;[Санкт-Петербург г]&amp;[Казначейская ул]" c="Казначейская ул" cp="1">
          <x/>
        </s>
        <s v="[География].[География].[Level1].&amp;[СЕВЕРО-ЗАПАД]&amp;[Санкт-Петербург г]&amp;[Каменноостровский пр-кт]" c="Каменноостровский пр-кт" cp="1">
          <x/>
        </s>
        <s v="[География].[География].[Level1].&amp;[СЕВЕРО-ЗАПАД]&amp;[Санкт-Петербург г]&amp;[Камышовая ул]" c="Камышовая ул" cp="1">
          <x/>
        </s>
        <s v="[География].[География].[Level1].&amp;[СЕВЕРО-ЗАПАД]&amp;[Санкт-Петербург г]&amp;[Канала Грибоедова наб]" c="Канала Грибоедова наб" cp="1">
          <x/>
        </s>
        <s v="[География].[География].[Level1].&amp;[СЕВЕРО-ЗАПАД]&amp;[Санкт-Петербург г]&amp;[Кантемировская ул]" c="Кантемировская ул" cp="1">
          <x/>
        </s>
        <s v="[География].[География].[Level1].&amp;[СЕВЕРО-ЗАПАД]&amp;[Санкт-Петербург г]&amp;[Караваевская ул]" c="Караваевская ул" cp="1">
          <x/>
        </s>
        <s v="[География].[География].[Level1].&amp;[СЕВЕРО-ЗАПАД]&amp;[Санкт-Петербург г]&amp;[Караванная ул]" c="Караванная ул" cp="1">
          <x/>
        </s>
        <s v="[География].[География].[Level1].&amp;[СЕВЕРО-ЗАПАД]&amp;[Санкт-Петербург г]&amp;[Карбышева ул]" c="Карбышева ул" cp="1">
          <x/>
        </s>
        <s v="[География].[География].[Level1].&amp;[СЕВЕРО-ЗАПАД]&amp;[Санкт-Петербург г]&amp;[Карпинского ул]" c="Карпинского ул" cp="1">
          <x/>
        </s>
        <s v="[География].[География].[Level1].&amp;[СЕВЕРО-ЗАПАД]&amp;[Санкт-Петербург г]&amp;[Катерников ул]" c="Катерников ул" cp="1">
          <x/>
        </s>
        <s v="[География].[География].[Level1].&amp;[СЕВЕРО-ЗАПАД]&amp;[Санкт-Петербург г]&amp;[Кемская ул]" c="Кемская ул" cp="1">
          <x/>
        </s>
        <s v="[География].[География].[Level1].&amp;[СЕВЕРО-ЗАПАД]&amp;[Санкт-Петербург г]&amp;[Киевская ул]" c="Киевская ул" cp="1">
          <x/>
        </s>
        <s v="[География].[География].[Level1].&amp;[СЕВЕРО-ЗАПАД]&amp;[Санкт-Петербург г]&amp;[КИМа пр-кт]" c="КИМа пр-кт" cp="1">
          <x/>
        </s>
        <s v="[География].[География].[Level1].&amp;[СЕВЕРО-ЗАПАД]&amp;[Санкт-Петербург г]&amp;[Киришская ул]" c="Киришская ул" cp="1">
          <x/>
        </s>
        <s v="[География].[География].[Level1].&amp;[СЕВЕРО-ЗАПАД]&amp;[Санкт-Петербург г]&amp;[Кирочная ул]" c="Кирочная ул" cp="1">
          <x/>
        </s>
        <s v="[География].[География].[Level1].&amp;[СЕВЕРО-ЗАПАД]&amp;[Санкт-Петербург г]&amp;[Клочков пер]" c="Клочков пер" cp="1">
          <x/>
        </s>
        <s v="[География].[География].[Level1].&amp;[СЕВЕРО-ЗАПАД]&amp;[Санкт-Петербург г]&amp;[Ковалёвская ул]" c="Ковалёвская ул" cp="1">
          <x/>
        </s>
        <s v="[География].[География].[Level1].&amp;[СЕВЕРО-ЗАПАД]&amp;[Санкт-Петербург г]&amp;[Коли Томчака ул]" c="Коли Томчака ул" cp="1">
          <x/>
        </s>
        <s v="[География].[География].[Level1].&amp;[СЕВЕРО-ЗАПАД]&amp;[Санкт-Петербург г]&amp;[Коллонтай ул]" c="Коллонтай ул" cp="1">
          <x/>
        </s>
        <s v="[География].[География].[Level1].&amp;[СЕВЕРО-ЗАПАД]&amp;[Санкт-Петербург г]&amp;[Колокольная ул]" c="Колокольная ул" cp="1">
          <x/>
        </s>
        <s v="[География].[География].[Level1].&amp;[СЕВЕРО-ЗАПАД]&amp;[Санкт-Петербург г]&amp;[Коломенская ул]" c="Коломенская ул" cp="1">
          <x/>
        </s>
        <s v="[География].[География].[Level1].&amp;[СЕВЕРО-ЗАПАД]&amp;[Санкт-Петербург г]&amp;[Коломяжский пр-кт]" c="Коломяжский пр-кт" cp="1">
          <x/>
        </s>
        <s v="[География].[География].[Level1].&amp;[СЕВЕРО-ЗАПАД]&amp;[Санкт-Петербург г]&amp;[Колпино г]" c="Колпино г" cp="1">
          <x/>
        </s>
        <s v="[География].[География].[Level1].&amp;[СЕВЕРО-ЗАПАД]&amp;[Санкт-Петербург г]&amp;[Комендантская пл]" c="Комендантская пл" cp="1">
          <x/>
        </s>
        <s v="[География].[География].[Level1].&amp;[СЕВЕРО-ЗАПАД]&amp;[Санкт-Петербург г]&amp;[Комендантский аэродром кв-л]" c="Комендантский аэродром кв-л" cp="1">
          <x/>
        </s>
        <s v="[География].[География].[Level1].&amp;[СЕВЕРО-ЗАПАД]&amp;[Санкт-Петербург г]&amp;[Комендантский пр-кт]" c="Комендантский пр-кт" cp="1">
          <x/>
        </s>
        <s v="[География].[География].[Level1].&amp;[СЕВЕРО-ЗАПАД]&amp;[Санкт-Петербург г]&amp;[Комиссара Смирнова ул]" c="Комиссара Смирнова ул" cp="1">
          <x/>
        </s>
        <s v="[География].[География].[Level1].&amp;[СЕВЕРО-ЗАПАД]&amp;[Санкт-Петербург г]&amp;[Коммуны ул]" c="Коммуны ул" cp="1">
          <x/>
        </s>
        <s v="[География].[География].[Level1].&amp;[СЕВЕРО-ЗАПАД]&amp;[Санкт-Петербург г]&amp;[Композиторов ул]" c="Композиторов ул" cp="1">
          <x/>
        </s>
        <s v="[География].[География].[Level1].&amp;[СЕВЕРО-ЗАПАД]&amp;[Санкт-Петербург г]&amp;[Комсомола ул]" c="Комсомола ул" cp="1">
          <x/>
        </s>
        <s v="[География].[География].[Level1].&amp;[СЕВЕРО-ЗАПАД]&amp;[Санкт-Петербург г]&amp;[Кондратьевский пр-кт]" c="Кондратьевский пр-кт" cp="1">
          <x/>
        </s>
        <s v="[География].[География].[Level1].&amp;[СЕВЕРО-ЗАПАД]&amp;[Санкт-Петербург г]&amp;[Конституции пл]" c="Конституции пл" cp="1">
          <x/>
        </s>
        <s v="[География].[География].[Level1].&amp;[СЕВЕРО-ЗАПАД]&amp;[Санкт-Петербург г]&amp;[Кораблестроителей ул]" c="Кораблестроителей ул" cp="1">
          <x/>
        </s>
        <s v="[География].[География].[Level1].&amp;[СЕВЕРО-ЗАПАД]&amp;[Санкт-Петербург г]&amp;[Корнея Чуковского ул]" c="Корнея Чуковского ул" cp="1">
          <x/>
        </s>
        <s v="[География].[География].[Level1].&amp;[СЕВЕРО-ЗАПАД]&amp;[Санкт-Петербург г]&amp;[Королёва пр-кт]" c="Королёва пр-кт" cp="1">
          <x/>
        </s>
        <s v="[География].[География].[Level1].&amp;[СЕВЕРО-ЗАПАД]&amp;[Санкт-Петербург г]&amp;[Корпусная ул]" c="Корпусная ул" cp="1">
          <x/>
        </s>
        <s v="[География].[География].[Level1].&amp;[СЕВЕРО-ЗАПАД]&amp;[Санкт-Петербург г]&amp;[Космонавтов пр-кт]" c="Космонавтов пр-кт" cp="1">
          <x/>
        </s>
        <s v="[География].[География].[Level1].&amp;[СЕВЕРО-ЗАПАД]&amp;[Санкт-Петербург г]&amp;[Костромской пр-кт]" c="Костромской пр-кт" cp="1">
          <x/>
        </s>
        <s v="[География].[География].[Level1].&amp;[СЕВЕРО-ЗАПАД]&amp;[Санкт-Петербург г]&amp;[Костюшко ул]" c="Костюшко ул" cp="1">
          <x/>
        </s>
        <s v="[География].[География].[Level1].&amp;[СЕВЕРО-ЗАПАД]&amp;[Санкт-Петербург г]&amp;[Косыгина пр-кт]" c="Косыгина пр-кт" cp="1">
          <x/>
        </s>
        <s v="[География].[География].[Level1].&amp;[СЕВЕРО-ЗАПАД]&amp;[Санкт-Петербург г]&amp;[Котина ул]" c="Котина ул" cp="1">
          <x/>
        </s>
        <s v="[География].[География].[Level1].&amp;[СЕВЕРО-ЗАПАД]&amp;[Санкт-Петербург г]&amp;[Красного Текстильщика ул]" c="Красного Текстильщика ул" cp="1">
          <x/>
        </s>
        <s v="[География].[География].[Level1].&amp;[СЕВЕРО-ЗАПАД]&amp;[Санкт-Петербург г]&amp;[Красное Село г]" c="Красное Село г" cp="1">
          <x/>
        </s>
        <s v="[География].[География].[Level1].&amp;[СЕВЕРО-ЗАПАД]&amp;[Санкт-Петербург г]&amp;[Краснопутиловская ул]" c="Краснопутиловская ул" cp="1">
          <x/>
        </s>
        <s v="[География].[География].[Level1].&amp;[СЕВЕРО-ЗАПАД]&amp;[Санкт-Петербург г]&amp;[Красносельское (Горелово) ш]" c="Красносельское (Горелово) ш" cp="1">
          <x/>
        </s>
        <s v="[География].[География].[Level1].&amp;[СЕВЕРО-ЗАПАД]&amp;[Санкт-Петербург г]&amp;[Красных Курсантов (Сергиево) ул]" c="Красных Курсантов (Сергиево) ул" cp="1">
          <x/>
        </s>
        <s v="[География].[География].[Level1].&amp;[СЕВЕРО-ЗАПАД]&amp;[Санкт-Петербург г]&amp;[Кременчугская ул]" c="Кременчугская ул" cp="1">
          <x/>
        </s>
        <s v="[География].[География].[Level1].&amp;[СЕВЕРО-ЗАПАД]&amp;[Санкт-Петербург г]&amp;[Крестовский пр-кт]" c="Крестовский пр-кт" cp="1">
          <x/>
        </s>
        <s v="[География].[География].[Level1].&amp;[СЕВЕРО-ЗАПАД]&amp;[Санкт-Петербург г]&amp;[Кржижановского ул]" c="Кржижановского ул" cp="1">
          <x/>
        </s>
        <s v="[География].[География].[Level1].&amp;[СЕВЕРО-ЗАПАД]&amp;[Санкт-Петербург г]&amp;[Кронверкский пр-кт]" c="Кронверкский пр-кт" cp="1">
          <x/>
        </s>
        <s v="[География].[География].[Level1].&amp;[СЕВЕРО-ЗАПАД]&amp;[Санкт-Петербург г]&amp;[Кронштадт г]" c="Кронштадт г" cp="1">
          <x/>
        </s>
        <s v="[География].[География].[Level1].&amp;[СЕВЕРО-ЗАПАД]&amp;[Санкт-Петербург г]&amp;[Кронштадтская ул]" c="Кронштадтская ул" cp="1">
          <x/>
        </s>
        <s v="[География].[География].[Level1].&amp;[СЕВЕРО-ЗАПАД]&amp;[Санкт-Петербург г]&amp;[Крыленко ул]" c="Крыленко ул" cp="1">
          <x/>
        </s>
        <s v="[География].[География].[Level1].&amp;[СЕВЕРО-ЗАПАД]&amp;[Санкт-Петербург г]&amp;[Кузнецова пр-кт]" c="Кузнецова пр-кт" cp="1">
          <x/>
        </s>
        <s v="[География].[География].[Level1].&amp;[СЕВЕРО-ЗАПАД]&amp;[Санкт-Петербург г]&amp;[Кузнецовская ул]" c="Кузнецовская ул" cp="1">
          <x/>
        </s>
        <s v="[География].[География].[Level1].&amp;[СЕВЕРО-ЗАПАД]&amp;[Санкт-Петербург г]&amp;[Кузнечный пер]" c="Кузнечный пер" cp="1">
          <x/>
        </s>
        <s v="[География].[География].[Level1].&amp;[СЕВЕРО-ЗАПАД]&amp;[Санкт-Петербург г]&amp;[Куйбышева ул]" c="Куйбышева ул" cp="1">
          <x/>
        </s>
        <s v="[География].[География].[Level1].&amp;[СЕВЕРО-ЗАПАД]&amp;[Санкт-Петербург г]&amp;[Культуры пр-кт]" c="Культуры пр-кт" cp="1">
          <x/>
        </s>
        <s v="[География].[География].[Level1].&amp;[СЕВЕРО-ЗАПАД]&amp;[Санкт-Петербург г]&amp;[Купчинская ул]" c="Купчинская ул" cp="1">
          <x/>
        </s>
        <s v="[География].[География].[Level1].&amp;[СЕВЕРО-ЗАПАД]&amp;[Санкт-Петербург г]&amp;[Курская ул]" c="Курская ул" cp="1">
          <x/>
        </s>
        <s v="[География].[География].[Level1].&amp;[СЕВЕРО-ЗАПАД]&amp;[Санкт-Петербург г]&amp;[Кустодиева ул]" c="Кустодиева ул" cp="1">
          <x/>
        </s>
        <s v="[География].[География].[Level1].&amp;[СЕВЕРО-ЗАПАД]&amp;[Санкт-Петербург г]&amp;[Кушелевская дор]" c="Кушелевская дор" cp="1">
          <x/>
        </s>
        <s v="[География].[География].[Level1].&amp;[СЕВЕРО-ЗАПАД]&amp;[Санкт-Петербург г]&amp;[Лабораторный пр-кт]" c="Лабораторный пр-кт" cp="1">
          <x/>
        </s>
        <s v="[География].[География].[Level1].&amp;[СЕВЕРО-ЗАПАД]&amp;[Санкт-Петербург г]&amp;[Лазаретный пер]" c="Лазаретный пер" cp="1">
          <x/>
        </s>
        <s v="[География].[География].[Level1].&amp;[СЕВЕРО-ЗАПАД]&amp;[Санкт-Петербург г]&amp;[Ланское ш]" c="Ланское ш" cp="1">
          <x/>
        </s>
        <s v="[География].[География].[Level1].&amp;[СЕВЕРО-ЗАПАД]&amp;[Санкт-Петербург г]&amp;[Латышских Стрелков ул]" c="Латышских Стрелков ул" cp="1">
          <x/>
        </s>
        <s v="[География].[География].[Level1].&amp;[СЕВЕРО-ЗАПАД]&amp;[Санкт-Петербург г]&amp;[Лахтинский пр-кт]" c="Лахтинский пр-кт" cp="1">
          <x/>
        </s>
        <s v="[География].[География].[Level1].&amp;[СЕВЕРО-ЗАПАД]&amp;[Санкт-Петербург г]&amp;[Левашово п]" c="Левашово п" cp="1">
          <x/>
        </s>
        <s v="[География].[География].[Level1].&amp;[СЕВЕРО-ЗАПАД]&amp;[Санкт-Петербург г]&amp;[Левашовский пр-кт]" c="Левашовский пр-кт" cp="1">
          <x/>
        </s>
        <s v="[География].[География].[Level1].&amp;[СЕВЕРО-ЗАПАД]&amp;[Санкт-Петербург г]&amp;[Лёни Голикова ул]" c="Лёни Голикова ул" cp="1">
          <x/>
        </s>
        <s v="[География].[География].[Level1].&amp;[СЕВЕРО-ЗАПАД]&amp;[Санкт-Петербург г]&amp;[Ленина пл]" c="Ленина пл" cp="1">
          <x/>
        </s>
        <s v="[География].[География].[Level1].&amp;[СЕВЕРО-ЗАПАД]&amp;[Санкт-Петербург г]&amp;[Ленина ул]" c="Ленина ул" cp="1">
          <x/>
        </s>
        <s v="[География].[География].[Level1].&amp;[СЕВЕРО-ЗАПАД]&amp;[Санкт-Петербург г]&amp;[Ленинский пр-кт]" c="Ленинский пр-кт" cp="1">
          <x/>
        </s>
        <s v="[География].[География].[Level1].&amp;[СЕВЕРО-ЗАПАД]&amp;[Санкт-Петербург г]&amp;[Ленская ул]" c="Ленская ул" cp="1">
          <x/>
        </s>
        <s v="[География].[География].[Level1].&amp;[СЕВЕРО-ЗАПАД]&amp;[Санкт-Петербург г]&amp;[Ленсовета ул]" c="Ленсовета ул" cp="1">
          <x/>
        </s>
        <s v="[География].[География].[Level1].&amp;[СЕВЕРО-ЗАПАД]&amp;[Санкт-Петербург г]&amp;[Лермонтовский пр-кт]" c="Лермонтовский пр-кт" cp="1">
          <x/>
        </s>
        <s v="[География].[География].[Level1].&amp;[СЕВЕРО-ЗАПАД]&amp;[Санкт-Петербург г]&amp;[Лесной пр-кт]" c="Лесной пр-кт" cp="1">
          <x/>
        </s>
        <s v="[География].[География].[Level1].&amp;[СЕВЕРО-ЗАПАД]&amp;[Санкт-Петербург г]&amp;[Лётчика Пилютова ул]" c="Лётчика Пилютова ул" cp="1">
          <x/>
        </s>
        <s v="[География].[География].[Level1].&amp;[СЕВЕРО-ЗАПАД]&amp;[Санкт-Петербург г]&amp;[Лиговский пр-кт]" c="Лиговский пр-кт" cp="1">
          <x/>
        </s>
        <s v="[География].[География].[Level1].&amp;[СЕВЕРО-ЗАПАД]&amp;[Санкт-Петербург г]&amp;[Липовая аллея]" c="Липовая аллея" cp="1">
          <x/>
        </s>
        <s v="[География].[География].[Level1].&amp;[СЕВЕРО-ЗАПАД]&amp;[Санкт-Петербург г]&amp;[Лисий Нос п]" c="Лисий Нос п" cp="1">
          <x/>
        </s>
        <s v="[География].[География].[Level1].&amp;[СЕВЕРО-ЗАПАД]&amp;[Санкт-Петербург г]&amp;[Лиственная ул]" c="Лиственная ул" cp="1">
          <x/>
        </s>
        <s v="[География].[География].[Level1].&amp;[СЕВЕРО-ЗАПАД]&amp;[Санкт-Петербург г]&amp;[Литейный пр-кт]" c="Литейный пр-кт" cp="1">
          <x/>
        </s>
        <s v="[География].[География].[Level1].&amp;[СЕВЕРО-ЗАПАД]&amp;[Санкт-Петербург г]&amp;[Ломоносов г]" c="Ломоносов г" cp="1">
          <x/>
        </s>
        <s v="[География].[География].[Level1].&amp;[СЕВЕРО-ЗАПАД]&amp;[Санкт-Петербург г]&amp;[Луначарского пр-кт]" c="Луначарского пр-кт" cp="1">
          <x/>
        </s>
        <s v="[География].[География].[Level1].&amp;[СЕВЕРО-ЗАПАД]&amp;[Санкт-Петербург г]&amp;[Лыжный пер]" c="Лыжный пер" cp="1">
          <x/>
        </s>
        <s v="[География].[География].[Level1].&amp;[СЕВЕРО-ЗАПАД]&amp;[Санкт-Петербург г]&amp;[Льва Толстого ул]" c="Льва Толстого ул" cp="1">
          <x/>
        </s>
        <s v="[География].[География].[Level1].&amp;[СЕВЕРО-ЗАПАД]&amp;[Санкт-Петербург г]&amp;[Малая Балканская ул]" c="Малая Балканская ул" cp="1">
          <x/>
        </s>
        <s v="[География].[География].[Level1].&amp;[СЕВЕРО-ЗАПАД]&amp;[Санкт-Петербург г]&amp;[Малая Бухарестская ул]" c="Малая Бухарестская ул" cp="1">
          <x/>
        </s>
        <s v="[География].[География].[Level1].&amp;[СЕВЕРО-ЗАПАД]&amp;[Санкт-Петербург г]&amp;[Малая Конюшенная ул]" c="Малая Конюшенная ул" cp="1">
          <x/>
        </s>
        <s v="[География].[География].[Level1].&amp;[СЕВЕРО-ЗАПАД]&amp;[Санкт-Петербург г]&amp;[Малая Монетная ул]" c="Малая Монетная ул" cp="1">
          <x/>
        </s>
        <s v="[География].[География].[Level1].&amp;[СЕВЕРО-ЗАПАД]&amp;[Санкт-Петербург г]&amp;[Малая Посадская ул]" c="Малая Посадская ул" cp="1">
          <x/>
        </s>
        <s v="[География].[География].[Level1].&amp;[СЕВЕРО-ЗАПАД]&amp;[Санкт-Петербург г]&amp;[Малая Садовая ул]" c="Малая Садовая ул" cp="1">
          <x/>
        </s>
        <s v="[География].[География].[Level1].&amp;[СЕВЕРО-ЗАПАД]&amp;[Санкт-Петербург г]&amp;[Малый В.О. пр-кт]" c="Малый В.О. пр-кт" cp="1">
          <x/>
        </s>
        <s v="[География].[География].[Level1].&amp;[СЕВЕРО-ЗАПАД]&amp;[Санкт-Петербург г]&amp;[Малый П.С. пр-кт]" c="Малый П.С. пр-кт" cp="1">
          <x/>
        </s>
        <s v="[География].[География].[Level1].&amp;[СЕВЕРО-ЗАПАД]&amp;[Санкт-Петербург г]&amp;[Малый Сампсониевский пр-кт]" c="Малый Сампсониевский пр-кт" cp="1">
          <x/>
        </s>
        <s v="[География].[География].[Level1].&amp;[СЕВЕРО-ЗАПАД]&amp;[Санкт-Петербург г]&amp;[Марата ул]" c="Марата ул" cp="1">
          <x/>
        </s>
        <s v="[География].[География].[Level1].&amp;[СЕВЕРО-ЗАПАД]&amp;[Санкт-Петербург г]&amp;[Мартынова наб]" c="Мартынова наб" cp="1">
          <x/>
        </s>
        <s v="[География].[География].[Level1].&amp;[СЕВЕРО-ЗАПАД]&amp;[Санкт-Петербург г]&amp;[Маршала Блюхера пр-кт]" c="Маршала Блюхера пр-кт" cp="1">
          <x/>
        </s>
        <s v="[География].[География].[Level1].&amp;[СЕВЕРО-ЗАПАД]&amp;[Санкт-Петербург г]&amp;[Маршала Говорова ул]" c="Маршала Говорова ул" cp="1">
          <x/>
        </s>
        <s v="[География].[География].[Level1].&amp;[СЕВЕРО-ЗАПАД]&amp;[Санкт-Петербург г]&amp;[Маршала Жукова пр-кт]" c="Маршала Жукова пр-кт" cp="1">
          <x/>
        </s>
        <s v="[География].[География].[Level1].&amp;[СЕВЕРО-ЗАПАД]&amp;[Санкт-Петербург г]&amp;[Маршала Захарова ул]" c="Маршала Захарова ул" cp="1">
          <x/>
        </s>
        <s v="[География].[География].[Level1].&amp;[СЕВЕРО-ЗАПАД]&amp;[Санкт-Петербург г]&amp;[Маршала Казакова ул]" c="Маршала Казакова ул" cp="1">
          <x/>
        </s>
        <s v="[География].[География].[Level1].&amp;[СЕВЕРО-ЗАПАД]&amp;[Санкт-Петербург г]&amp;[Маршала Новикова ул]" c="Маршала Новикова ул" cp="1">
          <x/>
        </s>
        <s v="[География].[География].[Level1].&amp;[СЕВЕРО-ЗАПАД]&amp;[Санкт-Петербург г]&amp;[Маршала Тухачевского ул]" c="Маршала Тухачевского ул" cp="1">
          <x/>
        </s>
        <s v="[География].[География].[Level1].&amp;[СЕВЕРО-ЗАПАД]&amp;[Санкт-Петербург г]&amp;[Матроса Железняка ул]" c="Матроса Железняка ул" cp="1">
          <x/>
        </s>
        <s v="[География].[География].[Level1].&amp;[СЕВЕРО-ЗАПАД]&amp;[Санкт-Петербург г]&amp;[Матюшенко пер]" c="Матюшенко пер" cp="1">
          <x/>
        </s>
        <s v="[География].[География].[Level1].&amp;[СЕВЕРО-ЗАПАД]&amp;[Санкт-Петербург г]&amp;[Маяковского ул]" c="Маяковского ул" cp="1">
          <x/>
        </s>
        <s v="[География].[География].[Level1].&amp;[СЕВЕРО-ЗАПАД]&amp;[Санкт-Петербург г]&amp;[Мебельная ул]" c="Мебельная ул" cp="1">
          <x/>
        </s>
        <s v="[География].[География].[Level1].&amp;[СЕВЕРО-ЗАПАД]&amp;[Санкт-Петербург г]&amp;[Медиков пр-кт]" c="Медиков пр-кт" cp="1">
          <x/>
        </s>
        <s v="[География].[География].[Level1].&amp;[СЕВЕРО-ЗАПАД]&amp;[Санкт-Петербург г]&amp;[Межевой канал ул]" c="Межевой канал ул" cp="1">
          <x/>
        </s>
        <s v="[География].[География].[Level1].&amp;[СЕВЕРО-ЗАПАД]&amp;[Санкт-Петербург г]&amp;[Менделеевская линия]" c="Менделеевская линия" cp="1">
          <x/>
        </s>
        <s v="[География].[География].[Level1].&amp;[СЕВЕРО-ЗАПАД]&amp;[Санкт-Петербург г]&amp;[Металлистов пр-кт]" c="Металлистов пр-кт" cp="1">
          <x/>
        </s>
        <s v="[География].[География].[Level1].&amp;[СЕВЕРО-ЗАПАД]&amp;[Санкт-Петербург г]&amp;[Металлострой п]" c="Металлострой п" cp="1">
          <x/>
        </s>
        <s v="[География].[География].[Level1].&amp;[СЕВЕРО-ЗАПАД]&amp;[Санкт-Петербург г]&amp;[Мечникова пр-кт]" c="Мечникова пр-кт" cp="1">
          <x/>
        </s>
        <s v="[География].[География].[Level1].&amp;[СЕВЕРО-ЗАПАД]&amp;[Санкт-Петербург г]&amp;[Минеральная ул]" c="Минеральная ул" cp="1">
          <x/>
        </s>
        <s v="[География].[География].[Level1].&amp;[СЕВЕРО-ЗАПАД]&amp;[Санкт-Петербург г]&amp;[Мичуринская ул]" c="Мичуринская ул" cp="1">
          <x/>
        </s>
        <s v="[География].[География].[Level1].&amp;[СЕВЕРО-ЗАПАД]&amp;[Санкт-Петербург г]&amp;[Моисеенко ул]" c="Моисеенко ул" cp="1">
          <x/>
        </s>
        <s v="[География].[География].[Level1].&amp;[СЕВЕРО-ЗАПАД]&amp;[Санкт-Петербург г]&amp;[Молодежное п]" c="Молодежное п" cp="1">
          <x/>
        </s>
        <s v="[География].[География].[Level1].&amp;[СЕВЕРО-ЗАПАД]&amp;[Санкт-Петербург г]&amp;[Морская наб]" c="Морская наб" cp="1">
          <x/>
        </s>
        <s v="[География].[География].[Level1].&amp;[СЕВЕРО-ЗАПАД]&amp;[Санкт-Петербург г]&amp;[Морской пр-кт]" c="Морской пр-кт" cp="1">
          <x/>
        </s>
        <s v="[География].[География].[Level1].&amp;[СЕВЕРО-ЗАПАД]&amp;[Санкт-Петербург г]&amp;[Московский пр-кт]" c="Московский пр-кт" cp="1">
          <x/>
        </s>
        <s v="[География].[География].[Level1].&amp;[СЕВЕРО-ЗАПАД]&amp;[Санкт-Петербург г]&amp;[Московское ш]" c="Московское ш" cp="1">
          <x/>
        </s>
        <s v="[География].[География].[Level1].&amp;[СЕВЕРО-ЗАПАД]&amp;[Санкт-Петербург г]&amp;[Моховая ул]" c="Моховая ул" cp="1">
          <x/>
        </s>
        <s v="[География].[География].[Level1].&amp;[СЕВЕРО-ЗАПАД]&amp;[Санкт-Петербург г]&amp;[Муринская дор]" c="Муринская дор" cp="1">
          <x/>
        </s>
        <s v="[География].[География].[Level1].&amp;[СЕВЕРО-ЗАПАД]&amp;[Санкт-Петербург г]&amp;[Наличная ул]" c="Наличная ул" cp="1">
          <x/>
        </s>
        <s v="[География].[География].[Level1].&amp;[СЕВЕРО-ЗАПАД]&amp;[Санкт-Петербург г]&amp;[Народная ул]" c="Народная ул" cp="1">
          <x/>
        </s>
        <s v="[География].[География].[Level1].&amp;[СЕВЕРО-ЗАПАД]&amp;[Санкт-Петербург г]&amp;[Народного Ополчения пр-кт]" c="Народного Ополчения пр-кт" cp="1">
          <x/>
        </s>
        <s v="[География].[География].[Level1].&amp;[СЕВЕРО-ЗАПАД]&amp;[Санкт-Петербург г]&amp;[Наставников пр-кт]" c="Наставников пр-кт" cp="1">
          <x/>
        </s>
        <s v="[География].[География].[Level1].&amp;[СЕВЕРО-ЗАПАД]&amp;[Санкт-Петербург г]&amp;[Науки пр-кт]" c="Науки пр-кт" cp="1">
          <x/>
        </s>
        <s v="[География].[География].[Level1].&amp;[СЕВЕРО-ЗАПАД]&amp;[Санкт-Петербург г]&amp;[Нахимова ул]" c="Нахимова ул" cp="1">
          <x/>
        </s>
        <s v="[География].[География].[Level1].&amp;[СЕВЕРО-ЗАПАД]&amp;[Санкт-Петербург г]&amp;[Невский пр-кт]" c="Невский пр-кт" cp="1">
          <x/>
        </s>
        <s v="[География].[География].[Level1].&amp;[СЕВЕРО-ЗАПАД]&amp;[Санкт-Петербург г]&amp;[Некрасова ул]" c="Некрасова ул" cp="1">
          <x/>
        </s>
        <s v="[География].[География].[Level1].&amp;[СЕВЕРО-ЗАПАД]&amp;[Санкт-Петербург г]&amp;[Непокорённых пр-кт]" c="Непокорённых пр-кт" cp="1">
          <x/>
        </s>
        <s v="[География].[География].[Level1].&amp;[СЕВЕРО-ЗАПАД]&amp;[Санкт-Петербург г]&amp;[Новаторов б-р]" c="Новаторов б-р" cp="1">
          <x/>
        </s>
        <s v="[География].[География].[Level1].&amp;[СЕВЕРО-ЗАПАД]&amp;[Санкт-Петербург г]&amp;[Новгородская ул]" c="Новгородская ул" cp="1">
          <x/>
        </s>
        <s v="[География].[География].[Level1].&amp;[СЕВЕРО-ЗАПАД]&amp;[Санкт-Петербург г]&amp;[Новоизмайловский пр-кт]" c="Новоизмайловский пр-кт" cp="1">
          <x/>
        </s>
        <s v="[География].[География].[Level1].&amp;[СЕВЕРО-ЗАПАД]&amp;[Санкт-Петербург г]&amp;[Новоколомяжский пр-кт]" c="Новоколомяжский пр-кт" cp="1">
          <x/>
        </s>
        <s v="[География].[География].[Level1].&amp;[СЕВЕРО-ЗАПАД]&amp;[Санкт-Петербург г]&amp;[Новолитовская ул]" c="Новолитовская ул" cp="1">
          <x/>
        </s>
        <s v="[География].[География].[Level1].&amp;[СЕВЕРО-ЗАПАД]&amp;[Санкт-Петербург г]&amp;[Новочеркасский пр-кт]" c="Новочеркасский пр-кт" cp="1">
          <x/>
        </s>
        <s v="[География].[География].[Level1].&amp;[СЕВЕРО-ЗАПАД]&amp;[Санкт-Петербург г]&amp;[Обводного канала наб]" c="Обводного канала наб" cp="1">
          <x/>
        </s>
        <s v="[География].[География].[Level1].&amp;[СЕВЕРО-ЗАПАД]&amp;[Санкт-Петербург г]&amp;[Обуховской Обороны пр-кт]" c="Обуховской Обороны пр-кт" cp="1">
          <x/>
        </s>
        <s v="[География].[География].[Level1].&amp;[СЕВЕРО-ЗАПАД]&amp;[Санкт-Петербург г]&amp;[Объездное ш]" c="Объездное ш" cp="1">
          <x/>
        </s>
        <s v="[География].[География].[Level1].&amp;[СЕВЕРО-ЗАПАД]&amp;[Санкт-Петербург г]&amp;[Одоевского ул]" c="Одоевского ул" cp="1">
          <x/>
        </s>
        <s v="[География].[География].[Level1].&amp;[СЕВЕРО-ЗАПАД]&amp;[Санкт-Петербург г]&amp;[Октябрьская наб]" c="Октябрьская наб" cp="1">
          <x/>
        </s>
        <s v="[География].[География].[Level1].&amp;[СЕВЕРО-ЗАПАД]&amp;[Санкт-Петербург г]&amp;[Олеко Дундича ул]" c="Олеко Дундича ул" cp="1">
          <x/>
        </s>
        <s v="[География].[География].[Level1].&amp;[СЕВЕРО-ЗАПАД]&amp;[Санкт-Петербург г]&amp;[Оптиков ул]" c="Оптиков ул" cp="1">
          <x/>
        </s>
        <s v="[География].[География].[Level1].&amp;[СЕВЕРО-ЗАПАД]&amp;[Санкт-Петербург г]&amp;[Орджоникидзе ул]" c="Орджоникидзе ул" cp="1">
          <x/>
        </s>
        <s v="[География].[География].[Level1].&amp;[СЕВЕРО-ЗАПАД]&amp;[Санкт-Петербург г]&amp;[Осипенко ул]" c="Осипенко ул" cp="1">
          <x/>
        </s>
        <s v="[География].[География].[Level1].&amp;[СЕВЕРО-ЗАПАД]&amp;[Санкт-Петербург г]&amp;[Павловск г]" c="Павловск г" cp="1">
          <x/>
        </s>
        <s v="[География].[География].[Level1].&amp;[СЕВЕРО-ЗАПАД]&amp;[Санкт-Петербург г]&amp;[Парадная ул]" c="Парадная ул" cp="1">
          <x/>
        </s>
        <s v="[География].[География].[Level1].&amp;[СЕВЕРО-ЗАПАД]&amp;[Санкт-Петербург г]&amp;[Парашютная ул]" c="Парашютная ул" cp="1">
          <x/>
        </s>
        <s v="[География].[География].[Level1].&amp;[СЕВЕРО-ЗАПАД]&amp;[Санкт-Петербург г]&amp;[Парголово п]" c="Парголово п" cp="1">
          <x/>
        </s>
        <s v="[География].[География].[Level1].&amp;[СЕВЕРО-ЗАПАД]&amp;[Санкт-Петербург г]&amp;[Партизана Германа ул]" c="Партизана Германа ул" cp="1">
          <x/>
        </s>
        <s v="[География].[География].[Level1].&amp;[СЕВЕРО-ЗАПАД]&amp;[Санкт-Петербург г]&amp;[Пархоменко пр-кт]" c="Пархоменко пр-кт" cp="1">
          <x/>
        </s>
        <s v="[География].[География].[Level1].&amp;[СЕВЕРО-ЗАПАД]&amp;[Санкт-Петербург г]&amp;[Перевозная ул]" c="Перевозная ул" cp="1">
          <x/>
        </s>
        <s v="[География].[География].[Level1].&amp;[СЕВЕРО-ЗАПАД]&amp;[Санкт-Петербург г]&amp;[Песочный п]" c="Песочный п" cp="1">
          <x/>
        </s>
        <s v="[География].[География].[Level1].&amp;[СЕВЕРО-ЗАПАД]&amp;[Санкт-Петербург г]&amp;[Пестеля ул]" c="Пестеля ул" cp="1">
          <x/>
        </s>
        <s v="[География].[География].[Level1].&amp;[СЕВЕРО-ЗАПАД]&amp;[Санкт-Петербург г]&amp;[Петергоф г]" c="Петергоф г" cp="1">
          <x/>
        </s>
        <s v="[География].[География].[Level1].&amp;[СЕВЕРО-ЗАПАД]&amp;[Санкт-Петербург г]&amp;[Петергофское ш]" c="Петергофское ш" cp="1">
          <x/>
        </s>
        <s v="[География].[География].[Level1].&amp;[СЕВЕРО-ЗАПАД]&amp;[Санкт-Петербург г]&amp;[Петропавловская ул]" c="Петропавловская ул" cp="1">
          <x/>
        </s>
        <s v="[География].[География].[Level1].&amp;[СЕВЕРО-ЗАПАД]&amp;[Санкт-Петербург г]&amp;[Пилотов ул]" c="Пилотов ул" cp="1">
          <x/>
        </s>
        <s v="[География].[География].[Level1].&amp;[СЕВЕРО-ЗАПАД]&amp;[Санкт-Петербург г]&amp;[Пионерская ул]" c="Пионерская ул" cp="1">
          <x/>
        </s>
        <s v="[География].[География].[Level1].&amp;[СЕВЕРО-ЗАПАД]&amp;[Санкт-Петербург г]&amp;[Пионерстроя ул]" c="Пионерстроя ул" cp="1">
          <x/>
        </s>
        <s v="[География].[География].[Level1].&amp;[СЕВЕРО-ЗАПАД]&amp;[Санкт-Петербург г]&amp;[Пискарёвский пр-кт]" c="Пискарёвский пр-кт" cp="1">
          <x/>
        </s>
        <s v="[География].[География].[Level1].&amp;[СЕВЕРО-ЗАПАД]&amp;[Санкт-Петербург г]&amp;[Планерная ул]" c="Планерная ул" cp="1">
          <x/>
        </s>
        <s v="[География].[География].[Level1].&amp;[СЕВЕРО-ЗАПАД]&amp;[Санкт-Петербург г]&amp;[Победы пл]" c="Победы пл" cp="1">
          <x/>
        </s>
        <s v="[География].[География].[Level1].&amp;[СЕВЕРО-ЗАПАД]&amp;[Санкт-Петербург г]&amp;[Победы ул]" c="Победы ул" cp="1">
          <x/>
        </s>
        <s v="[География].[География].[Level1].&amp;[СЕВЕРО-ЗАПАД]&amp;[Санкт-Петербург г]&amp;[Пограничника Гарькавого ул]" c="Пограничника Гарькавого ул" cp="1">
          <x/>
        </s>
        <s v="[География].[География].[Level1].&amp;[СЕВЕРО-ЗАПАД]&amp;[Санкт-Петербург г]&amp;[Подводника Кузьмина ул]" c="Подводника Кузьмина ул" cp="1">
          <x/>
        </s>
        <s v="[География].[География].[Level1].&amp;[СЕВЕРО-ЗАПАД]&amp;[Санкт-Петербург г]&amp;[Подвойского ул]" c="Подвойского ул" cp="1">
          <x/>
        </s>
        <s v="[География].[География].[Level1].&amp;[СЕВЕРО-ЗАПАД]&amp;[Санкт-Петербург г]&amp;[Поликарпова аллея]" c="Поликарпова аллея" cp="1">
          <x/>
        </s>
        <s v="[География].[География].[Level1].&amp;[СЕВЕРО-ЗАПАД]&amp;[Санкт-Петербург г]&amp;[Политехническая ул]" c="Политехническая ул" cp="1">
          <x/>
        </s>
        <s v="[География].[География].[Level1].&amp;[СЕВЕРО-ЗАПАД]&amp;[Санкт-Петербург г]&amp;[Политрука Пасечника (Торики) ул]" c="Политрука Пасечника (Торики) ул" cp="1">
          <x/>
        </s>
        <s v="[География].[География].[Level1].&amp;[СЕВЕРО-ЗАПАД]&amp;[Санкт-Петербург г]&amp;[Полтавский проезд]" c="Полтавский проезд" cp="1">
          <x/>
        </s>
        <s v="[География].[География].[Level1].&amp;[СЕВЕРО-ЗАПАД]&amp;[Санкт-Петербург г]&amp;[Полюстровский пр-кт]" c="Полюстровский пр-кт" cp="1">
          <x/>
        </s>
        <s v="[География].[География].[Level1].&amp;[СЕВЕРО-ЗАПАД]&amp;[Санкт-Петербург г]&amp;[Понтонный п]" c="Понтонный п" cp="1">
          <x/>
        </s>
        <s v="[География].[География].[Level1].&amp;[СЕВЕРО-ЗАПАД]&amp;[Санкт-Петербург г]&amp;[Правды ул]" c="Правды ул" cp="1">
          <x/>
        </s>
        <s v="[География].[География].[Level1].&amp;[СЕВЕРО-ЗАПАД]&amp;[Санкт-Петербург г]&amp;[Пражская ул]" c="Пражская ул" cp="1">
          <x/>
        </s>
        <s v="[География].[География].[Level1].&amp;[СЕВЕРО-ЗАПАД]&amp;[Санкт-Петербург г]&amp;[Прибрежная ул]" c="Прибрежная ул" cp="1">
          <x/>
        </s>
        <s v="[География].[География].[Level1].&amp;[СЕВЕРО-ЗАПАД]&amp;[Санкт-Петербург г]&amp;[Приморский пр-кт]" c="Приморский пр-кт" cp="1">
          <x/>
        </s>
        <s v="[География].[География].[Level1].&amp;[СЕВЕРО-ЗАПАД]&amp;[Санкт-Петербург г]&amp;[Приморское ш]" c="Приморское ш" cp="1">
          <x/>
        </s>
        <s v="[География].[География].[Level1].&amp;[СЕВЕРО-ЗАПАД]&amp;[Санкт-Петербург г]&amp;[Промышленная ул]" c="Промышленная ул" cp="1">
          <x/>
        </s>
        <s v="[География].[География].[Level1].&amp;[СЕВЕРО-ЗАПАД]&amp;[Санкт-Петербург г]&amp;[Просвещения пр-кт]" c="Просвещения пр-кт" cp="1">
          <x/>
        </s>
        <s v="[География].[География].[Level1].&amp;[СЕВЕРО-ЗАПАД]&amp;[Санкт-Петербург г]&amp;[Псковская ул]" c="Псковская ул" cp="1">
          <x/>
        </s>
        <s v="[География].[География].[Level1].&amp;[СЕВЕРО-ЗАПАД]&amp;[Санкт-Петербург г]&amp;[Пулковская ул]" c="Пулковская ул" cp="1">
          <x/>
        </s>
        <s v="[География].[География].[Level1].&amp;[СЕВЕРО-ЗАПАД]&amp;[Санкт-Петербург г]&amp;[Пулковское ш]" c="Пулковское ш" cp="1">
          <x/>
        </s>
        <s v="[География].[География].[Level1].&amp;[СЕВЕРО-ЗАПАД]&amp;[Санкт-Петербург г]&amp;[Пушкин г]" c="Пушкин г" cp="1">
          <x/>
        </s>
        <s v="[География].[География].[Level1].&amp;[СЕВЕРО-ЗАПАД]&amp;[Санкт-Петербург г]&amp;[Пушкинская ул]" c="Пушкинская ул" cp="1">
          <x/>
        </s>
        <s v="[География].[География].[Level1].&amp;[СЕВЕРО-ЗАПАД]&amp;[Санкт-Петербург г]&amp;[Пятилеток пр-кт]" c="Пятилеток пр-кт" cp="1">
          <x/>
        </s>
        <s v="[География].[География].[Level1].&amp;[СЕВЕРО-ЗАПАД]&amp;[Санкт-Петербург г]&amp;[Разъезжая ул]" c="Разъезжая ул" cp="1">
          <x/>
        </s>
        <s v="[География].[География].[Level1].&amp;[СЕВЕРО-ЗАПАД]&amp;[Санкт-Петербург г]&amp;[Революции ш]" c="Революции ш" cp="1">
          <x/>
        </s>
        <s v="[География].[География].[Level1].&amp;[СЕВЕРО-ЗАПАД]&amp;[Санкт-Петербург г]&amp;[Реки Карповки наб]" c="Реки Карповки наб" cp="1">
          <x/>
        </s>
        <s v="[География].[География].[Level1].&amp;[СЕВЕРО-ЗАПАД]&amp;[Санкт-Петербург г]&amp;[Реки Мойки наб]" c="Реки Мойки наб" cp="1">
          <x/>
        </s>
        <s v="[География].[География].[Level1].&amp;[СЕВЕРО-ЗАПАД]&amp;[Санкт-Петербург г]&amp;[Репино п]" c="Репино п" cp="1">
          <x/>
        </s>
        <s v="[География].[География].[Level1].&amp;[СЕВЕРО-ЗАПАД]&amp;[Санкт-Петербург г]&amp;[Репищева ул]" c="Репищева ул" cp="1">
          <x/>
        </s>
        <s v="[География].[География].[Level1].&amp;[СЕВЕРО-ЗАПАД]&amp;[Санкт-Петербург г]&amp;[Репнинская ул]" c="Репнинская ул" cp="1">
          <x/>
        </s>
        <s v="[География].[География].[Level1].&amp;[СЕВЕРО-ЗАПАД]&amp;[Санкт-Петербург г]&amp;[Решетникова ул]" c="Решетникова ул" cp="1">
          <x/>
        </s>
        <s v="[География].[География].[Level1].&amp;[СЕВЕРО-ЗАПАД]&amp;[Санкт-Петербург г]&amp;[Ржевская пл]" c="Ржевская пл" cp="1">
          <x/>
        </s>
        <s v="[География].[География].[Level1].&amp;[СЕВЕРО-ЗАПАД]&amp;[Санкт-Петербург г]&amp;[Рижский пр-кт]" c="Рижский пр-кт" cp="1">
          <x/>
        </s>
        <s v="[География].[География].[Level1].&amp;[СЕВЕРО-ЗАПАД]&amp;[Санкт-Петербург г]&amp;[Римского-Корсакова пр-кт]" c="Римского-Корсакова пр-кт" cp="1">
          <x/>
        </s>
        <s v="[География].[География].[Level1].&amp;[СЕВЕРО-ЗАПАД]&amp;[Санкт-Петербург г]&amp;[Рихарда Зорге ул]" c="Рихарда Зорге ул" cp="1">
          <x/>
        </s>
        <s v="[География].[География].[Level1].&amp;[СЕВЕРО-ЗАПАД]&amp;[Санкт-Петербург г]&amp;[Российский пр-кт]" c="Российский пр-кт" cp="1">
          <x/>
        </s>
        <s v="[География].[География].[Level1].&amp;[СЕВЕРО-ЗАПАД]&amp;[Санкт-Петербург г]&amp;[Рубинштейна ул]" c="Рубинштейна ул" cp="1">
          <x/>
        </s>
        <s v="[География].[География].[Level1].&amp;[СЕВЕРО-ЗАПАД]&amp;[Санкт-Петербург г]&amp;[Руднева ул]" c="Руднева ул" cp="1">
          <x/>
        </s>
        <s v="[География].[География].[Level1].&amp;[СЕВЕРО-ЗАПАД]&amp;[Санкт-Петербург г]&amp;[Русановская ул]" c="Русановская ул" cp="1">
          <x/>
        </s>
        <s v="[География].[География].[Level1].&amp;[СЕВЕРО-ЗАПАД]&amp;[Санкт-Петербург г]&amp;[Руставели ул]" c="Руставели ул" cp="1">
          <x/>
        </s>
        <s v="[География].[География].[Level1].&amp;[СЕВЕРО-ЗАПАД]&amp;[Санкт-Петербург г]&amp;[Рыбацкий пр-кт]" c="Рыбацкий пр-кт" cp="1">
          <x/>
        </s>
        <s v="[География].[География].[Level1].&amp;[СЕВЕРО-ЗАПАД]&amp;[Санкт-Петербург г]&amp;[Рыбацкое ст]" c="Рыбацкое ст" cp="1">
          <x/>
        </s>
        <s v="[География].[География].[Level1].&amp;[СЕВЕРО-ЗАПАД]&amp;[Санкт-Петербург г]&amp;[Саблинская ул]" c="Саблинская ул" cp="1">
          <x/>
        </s>
        <s v="[География].[География].[Level1].&amp;[СЕВЕРО-ЗАПАД]&amp;[Санкт-Петербург г]&amp;[Савушкина ул]" c="Савушкина ул" cp="1">
          <x/>
        </s>
        <s v="[География].[География].[Level1].&amp;[СЕВЕРО-ЗАПАД]&amp;[Санкт-Петербург г]&amp;[Садовая ул]" c="Садовая ул" cp="1">
          <x/>
        </s>
        <s v="[География].[География].[Level1].&amp;[СЕВЕРО-ЗАПАД]&amp;[Санкт-Петербург г]&amp;[Самойловой ул]" c="Самойловой ул" cp="1">
          <x/>
        </s>
        <s v="[География].[География].[Level1].&amp;[СЕВЕРО-ЗАПАД]&amp;[Санкт-Петербург г]&amp;[Сантьяго-де-Куба ул]" c="Сантьяго-де-Куба ул" cp="1">
          <x/>
        </s>
        <s v="[География].[География].[Level1].&amp;[СЕВЕРО-ЗАПАД]&amp;[Санкт-Петербург г]&amp;[Свеаборгская ул]" c="Свеаборгская ул" cp="1">
          <x/>
        </s>
        <s v="[География].[География].[Level1].&amp;[СЕВЕРО-ЗАПАД]&amp;[Санкт-Петербург г]&amp;[Светлановский пр-кт]" c="Светлановский пр-кт" cp="1">
          <x/>
        </s>
        <s v="[География].[География].[Level1].&amp;[СЕВЕРО-ЗАПАД]&amp;[Санкт-Петербург г]&amp;[Свечной пер]" c="Свечной пер" cp="1">
          <x/>
        </s>
        <s v="[География].[География].[Level1].&amp;[СЕВЕРО-ЗАПАД]&amp;[Санкт-Петербург г]&amp;[Северный пр-кт]" c="Северный пр-кт" cp="1">
          <x/>
        </s>
        <s v="[География].[География].[Level1].&amp;[СЕВЕРО-ЗАПАД]&amp;[Санкт-Петербург г]&amp;[Седова ул]" c="Седова ул" cp="1">
          <x/>
        </s>
        <s v="[География].[География].[Level1].&amp;[СЕВЕРО-ЗАПАД]&amp;[Санкт-Петербург г]&amp;[Сенная пл]" c="Сенная пл" cp="1">
          <x/>
        </s>
        <s v="[География].[География].[Level1].&amp;[СЕВЕРО-ЗАПАД]&amp;[Санкт-Петербург г]&amp;[Серебристый б-р]" c="Серебристый б-р" cp="1">
          <x/>
        </s>
        <s v="[География].[География].[Level1].&amp;[СЕВЕРО-ЗАПАД]&amp;[Санкт-Петербург г]&amp;[Серпуховская ул]" c="Серпуховская ул" cp="1">
          <x/>
        </s>
        <s v="[География].[География].[Level1].&amp;[СЕВЕРО-ЗАПАД]&amp;[Санкт-Петербург г]&amp;[Сестрорецк г]" c="Сестрорецк г" cp="1">
          <x/>
        </s>
        <s v="[География].[География].[Level1].&amp;[СЕВЕРО-ЗАПАД]&amp;[Санкт-Петербург г]&amp;[Сестрорецкая ул]" c="Сестрорецкая ул" cp="1">
          <x/>
        </s>
        <s v="[География].[География].[Level1].&amp;[СЕВЕРО-ЗАПАД]&amp;[Санкт-Петербург г]&amp;[Сизова пр-кт]" c="Сизова пр-кт" cp="1">
          <x/>
        </s>
        <s v="[География].[География].[Level1].&amp;[СЕВЕРО-ЗАПАД]&amp;[Санкт-Петербург г]&amp;[Сикейроса ул]" c="Сикейроса ул" cp="1">
          <x/>
        </s>
        <s v="[География].[География].[Level1].&amp;[СЕВЕРО-ЗАПАД]&amp;[Санкт-Петербург г]&amp;[Симонова ул]" c="Симонова ул" cp="1">
          <x/>
        </s>
        <s v="[География].[География].[Level1].&amp;[СЕВЕРО-ЗАПАД]&amp;[Санкт-Петербург г]&amp;[Сиреневый б-р]" c="Сиреневый б-р" cp="1">
          <x/>
        </s>
        <s v="[География].[География].[Level1].&amp;[СЕВЕРО-ЗАПАД]&amp;[Санкт-Петербург г]&amp;[Скачков пер]" c="Скачков пер" cp="1">
          <x/>
        </s>
        <s v="[География].[География].[Level1].&amp;[СЕВЕРО-ЗАПАД]&amp;[Санкт-Петербург г]&amp;[Славы пр-кт]" c="Славы пр-кт" cp="1">
          <x/>
        </s>
        <s v="[География].[География].[Level1].&amp;[СЕВЕРО-ЗАПАД]&amp;[Санкт-Петербург г]&amp;[Смоленская ул]" c="Смоленская ул" cp="1">
          <x/>
        </s>
        <s v="[География].[География].[Level1].&amp;[СЕВЕРО-ЗАПАД]&amp;[Санкт-Петербург г]&amp;[Смольный пр-кт]" c="Смольный пр-кт" cp="1">
          <x/>
        </s>
        <s v="[География].[География].[Level1].&amp;[СЕВЕРО-ЗАПАД]&amp;[Санкт-Петербург г]&amp;[Смолячкова ул]" c="Смолячкова ул" cp="1">
          <x/>
        </s>
        <s v="[География].[География].[Level1].&amp;[СЕВЕРО-ЗАПАД]&amp;[Санкт-Петербург г]&amp;[Солдата Корзуна ул]" c="Солдата Корзуна ул" cp="1">
          <x/>
        </s>
        <s v="[География].[География].[Level1].&amp;[СЕВЕРО-ЗАПАД]&amp;[Санкт-Петербург г]&amp;[Солидарности пр-кт]" c="Солидарности пр-кт" cp="1">
          <x/>
        </s>
        <s v="[География].[География].[Level1].&amp;[СЕВЕРО-ЗАПАД]&amp;[Санкт-Петербург г]&amp;[Софийская ул]" c="Софийская ул" cp="1">
          <x/>
        </s>
        <s v="[География].[География].[Level1].&amp;[СЕВЕРО-ЗАПАД]&amp;[Санкт-Петербург г]&amp;[Софьи Ковалевской ул]" c="Софьи Ковалевской ул" cp="1">
          <x/>
        </s>
        <s v="[География].[География].[Level1].&amp;[СЕВЕРО-ЗАПАД]&amp;[Санкт-Петербург г]&amp;[Спасский пер]" c="Спасский пер" cp="1">
          <x/>
        </s>
        <s v="[География].[География].[Level1].&amp;[СЕВЕРО-ЗАПАД]&amp;[Санкт-Петербург г]&amp;[Среднеохтинский пр-кт]" c="Среднеохтинский пр-кт" cp="1">
          <x/>
        </s>
        <s v="[География].[География].[Level1].&amp;[СЕВЕРО-ЗАПАД]&amp;[Санкт-Петербург г]&amp;[Средний В.О. пр-кт]" c="Средний В.О. пр-кт" cp="1">
          <x/>
        </s>
        <s v="[География].[География].[Level1].&amp;[СЕВЕРО-ЗАПАД]&amp;[Санкт-Петербург г]&amp;[Стародеревенская ул]" c="Стародеревенская ул" cp="1">
          <x/>
        </s>
        <s v="[География].[География].[Level1].&amp;[СЕВЕРО-ЗАПАД]&amp;[Санкт-Петербург г]&amp;[Старо-Петергофский пр-кт]" c="Старо-Петергофский пр-кт" cp="1">
          <x/>
        </s>
        <s v="[География].[География].[Level1].&amp;[СЕВЕРО-ЗАПАД]&amp;[Санкт-Петербург г]&amp;[Стартовая ул]" c="Стартовая ул" cp="1">
          <x/>
        </s>
        <s v="[География].[География].[Level1].&amp;[СЕВЕРО-ЗАПАД]&amp;[Санкт-Петербург г]&amp;[Стахановцев ул]" c="Стахановцев ул" cp="1">
          <x/>
        </s>
        <s v="[География].[География].[Level1].&amp;[СЕВЕРО-ЗАПАД]&amp;[Санкт-Петербург г]&amp;[Стачек пл]" c="Стачек пл" cp="1">
          <x/>
        </s>
        <s v="[География].[География].[Level1].&amp;[СЕВЕРО-ЗАПАД]&amp;[Санкт-Петербург г]&amp;[Стачек пр-кт]" c="Стачек пр-кт" cp="1">
          <x/>
        </s>
        <s v="[География].[География].[Level1].&amp;[СЕВЕРО-ЗАПАД]&amp;[Санкт-Петербург г]&amp;[Стрельбищенская ул]" c="Стрельбищенская ул" cp="1">
          <x/>
        </s>
        <s v="[География].[География].[Level1].&amp;[СЕВЕРО-ЗАПАД]&amp;[Санкт-Петербург г]&amp;[Стрельна п]" c="Стрельна п" cp="1">
          <x/>
        </s>
        <s v="[География].[География].[Level1].&amp;[СЕВЕРО-ЗАПАД]&amp;[Санкт-Петербург г]&amp;[Стремянная ул]" c="Стремянная ул" cp="1">
          <x/>
        </s>
        <s v="[География].[География].[Level1].&amp;[СЕВЕРО-ЗАПАД]&amp;[Санкт-Петербург г]&amp;[Суворовский пр-кт]" c="Суворовский пр-кт" cp="1">
          <x/>
        </s>
        <s v="[География].[География].[Level1].&amp;[СЕВЕРО-ЗАПАД]&amp;[Санкт-Петербург г]&amp;[Счастливая ул]" c="Счастливая ул" cp="1">
          <x/>
        </s>
        <s v="[География].[География].[Level1].&amp;[СЕВЕРО-ЗАПАД]&amp;[Санкт-Петербург г]&amp;[Съезжинская ул]" c="Съезжинская ул" cp="1">
          <x/>
        </s>
        <s v="[География].[География].[Level1].&amp;[СЕВЕРО-ЗАПАД]&amp;[Санкт-Петербург г]&amp;[Таллинское (Старо-Паново) ш]" c="Таллинское (Старо-Паново) ш" cp="1">
          <x/>
        </s>
        <s v="[География].[География].[Level1].&amp;[СЕВЕРО-ЗАПАД]&amp;[Санкт-Петербург г]&amp;[Тамбасова ул]" c="Тамбасова ул" cp="1">
          <x/>
        </s>
        <s v="[География].[География].[Level1].&amp;[СЕВЕРО-ЗАПАД]&amp;[Санкт-Петербург г]&amp;[Тверская ул]" c="Тверская ул" cp="1">
          <x/>
        </s>
        <s v="[География].[География].[Level1].&amp;[СЕВЕРО-ЗАПАД]&amp;[Санкт-Петербург г]&amp;[Тельмана ул]" c="Тельмана ул" cp="1">
          <x/>
        </s>
        <s v="[География].[География].[Level1].&amp;[СЕВЕРО-ЗАПАД]&amp;[Санкт-Петербург г]&amp;[Тимуровская ул]" c="Тимуровская ул" cp="1">
          <x/>
        </s>
        <s v="[География].[География].[Level1].&amp;[СЕВЕРО-ЗАПАД]&amp;[Санкт-Петербург г]&amp;[Типанова ул]" c="Типанова ул" cp="1">
          <x/>
        </s>
        <s v="[География].[География].[Level1].&amp;[СЕВЕРО-ЗАПАД]&amp;[Санкт-Петербург г]&amp;[Тихорецкий пр-кт]" c="Тихорецкий пр-кт" cp="1">
          <x/>
        </s>
        <s v="[География].[География].[Level1].&amp;[СЕВЕРО-ЗАПАД]&amp;[Санкт-Петербург г]&amp;[Товарищеский пр-кт]" c="Товарищеский пр-кт" cp="1">
          <x/>
        </s>
        <s v="[География].[География].[Level1].&amp;[СЕВЕРО-ЗАПАД]&amp;[Санкт-Петербург г]&amp;[Тореза пр-кт]" c="Тореза пр-кт" cp="1">
          <x/>
        </s>
        <s v="[География].[География].[Level1].&amp;[СЕВЕРО-ЗАПАД]&amp;[Санкт-Петербург г]&amp;[Торжковская ул]" c="Торжковская ул" cp="1">
          <x/>
        </s>
        <s v="[География].[География].[Level1].&amp;[СЕВЕРО-ЗАПАД]&amp;[Санкт-Петербург г]&amp;[Торики д]" c="Торики д" cp="1">
          <x/>
        </s>
        <s v="[География].[География].[Level1].&amp;[СЕВЕРО-ЗАПАД]&amp;[Санкт-Петербург г]&amp;[Торфяная дор]" c="Торфяная дор" cp="1">
          <x/>
        </s>
        <s v="[География].[География].[Level1].&amp;[СЕВЕРО-ЗАПАД]&amp;[Санкт-Петербург г]&amp;[Трамвайный пр-кт]" c="Трамвайный пр-кт" cp="1">
          <x/>
        </s>
        <s v="[География].[География].[Level1].&amp;[СЕВЕРО-ЗАПАД]&amp;[Санкт-Петербург г]&amp;[Трефолева ул]" c="Трефолева ул" cp="1">
          <x/>
        </s>
        <s v="[География].[География].[Level1].&amp;[СЕВЕРО-ЗАПАД]&amp;[Санкт-Петербург г]&amp;[Туристская ул]" c="Туристская ул" cp="1">
          <x/>
        </s>
        <s v="[География].[География].[Level1].&amp;[СЕВЕРО-ЗАПАД]&amp;[Санкт-Петербург г]&amp;[Турку ул]" c="Турку ул" cp="1">
          <x/>
        </s>
        <s v="[География].[География].[Level1].&amp;[СЕВЕРО-ЗАПАД]&amp;[Санкт-Петербург г]&amp;[Ударников пр-кт]" c="Ударников пр-кт" cp="1">
          <x/>
        </s>
        <s v="[География].[География].[Level1].&amp;[СЕВЕРО-ЗАПАД]&amp;[Санкт-Петербург г]&amp;[Удельный пр-кт]" c="Удельный пр-кт" cp="1">
          <x/>
        </s>
        <s v="[География].[География].[Level1].&amp;[СЕВЕРО-ЗАПАД]&amp;[Санкт-Петербург г]&amp;[Уральская ул]" c="Уральская ул" cp="1">
          <x/>
        </s>
        <s v="[География].[География].[Level1].&amp;[СЕВЕРО-ЗАПАД]&amp;[Санкт-Петербург г]&amp;[Урхов пер]" c="Урхов пер" cp="1">
          <x/>
        </s>
        <s v="[География].[География].[Level1].&amp;[СЕВЕРО-ЗАПАД]&amp;[Санкт-Петербург г]&amp;[Уткин пр-кт]" c="Уткин пр-кт" cp="1">
          <x/>
        </s>
        <s v="[География].[География].[Level1].&amp;[СЕВЕРО-ЗАПАД]&amp;[Санкт-Петербург г]&amp;[Уточкина ул]" c="Уточкина ул" cp="1">
          <x/>
        </s>
        <s v="[География].[География].[Level1].&amp;[СЕВЕРО-ЗАПАД]&amp;[Санкт-Петербург г]&amp;[Учебный пер]" c="Учебный пер" cp="1">
          <x/>
        </s>
        <s v="[География].[География].[Level1].&amp;[СЕВЕРО-ЗАПАД]&amp;[Санкт-Петербург г]&amp;[Учительская ул]" c="Учительская ул" cp="1">
          <x/>
        </s>
        <s v="[География].[География].[Level1].&amp;[СЕВЕРО-ЗАПАД]&amp;[Санкт-Петербург г]&amp;[Ушинского ул]" c="Ушинского ул" cp="1">
          <x/>
        </s>
        <s v="[География].[География].[Level1].&amp;[СЕВЕРО-ЗАПАД]&amp;[Санкт-Петербург г]&amp;[Фермское ш]" c="Фермское ш" cp="1">
          <x/>
        </s>
        <s v="[География].[География].[Level1].&amp;[СЕВЕРО-ЗАПАД]&amp;[Санкт-Петербург г]&amp;[Финляндский пр-кт]" c="Финляндский пр-кт" cp="1">
          <x/>
        </s>
        <s v="[География].[География].[Level1].&amp;[СЕВЕРО-ЗАПАД]&amp;[Санкт-Петербург г]&amp;[Финский пер]" c="Финский пер" cp="1">
          <x/>
        </s>
        <s v="[География].[География].[Level1].&amp;[СЕВЕРО-ЗАПАД]&amp;[Санкт-Петербург г]&amp;[Фрунзе ул]" c="Фрунзе ул" cp="1">
          <x/>
        </s>
        <s v="[География].[География].[Level1].&amp;[СЕВЕРО-ЗАПАД]&amp;[Санкт-Петербург г]&amp;[Фурштатская ул]" c="Фурштатская ул" cp="1">
          <x/>
        </s>
        <s v="[География].[География].[Level1].&amp;[СЕВЕРО-ЗАПАД]&amp;[Санкт-Петербург г]&amp;[Фучика ул]" c="Фучика ул" cp="1">
          <x/>
        </s>
        <s v="[География].[География].[Level1].&amp;[СЕВЕРО-ЗАПАД]&amp;[Санкт-Петербург г]&amp;[Хасанская ул]" c="Хасанская ул" cp="1">
          <x/>
        </s>
        <s v="[География].[География].[Level1].&amp;[СЕВЕРО-ЗАПАД]&amp;[Санкт-Петербург г]&amp;[Хошимина ул]" c="Хошимина ул" cp="1">
          <x/>
        </s>
        <s v="[География].[География].[Level1].&amp;[СЕВЕРО-ЗАПАД]&amp;[Санкт-Петербург г]&amp;[Художников пр-кт]" c="Художников пр-кт" cp="1">
          <x/>
        </s>
        <s v="[География].[География].[Level1].&amp;[СЕВЕРО-ЗАПАД]&amp;[Санкт-Петербург г]&amp;[Цветочная ул]" c="Цветочная ул" cp="1">
          <x/>
        </s>
        <s v="[География].[География].[Level1].&amp;[СЕВЕРО-ЗАПАД]&amp;[Санкт-Петербург г]&amp;[Чайковского ул]" c="Чайковского ул" cp="1">
          <x/>
        </s>
        <s v="[География].[География].[Level1].&amp;[СЕВЕРО-ЗАПАД]&amp;[Санкт-Петербург г]&amp;[Чернышевского пл]" c="Чернышевского пл" cp="1">
          <x/>
        </s>
        <s v="[География].[География].[Level1].&amp;[СЕВЕРО-ЗАПАД]&amp;[Санкт-Петербург г]&amp;[Чкаловский пр-кт]" c="Чкаловский пр-кт" cp="1">
          <x/>
        </s>
        <s v="[География].[География].[Level1].&amp;[СЕВЕРО-ЗАПАД]&amp;[Санкт-Петербург г]&amp;[Чугунная ул]" c="Чугунная ул" cp="1">
          <x/>
        </s>
        <s v="[География].[География].[Level1].&amp;[СЕВЕРО-ЗАПАД]&amp;[Санкт-Петербург г]&amp;[Чудновского ул]" c="Чудновского ул" cp="1">
          <x/>
        </s>
        <s v="[География].[География].[Level1].&amp;[СЕВЕРО-ЗАПАД]&amp;[Санкт-Петербург г]&amp;[Шаврова ул]" c="Шаврова ул" cp="1">
          <x/>
        </s>
        <s v="[География].[География].[Level1].&amp;[СЕВЕРО-ЗАПАД]&amp;[Санкт-Петербург г]&amp;[Шафировский пр-кт]" c="Шафировский пр-кт" cp="1">
          <x/>
        </s>
        <s v="[География].[География].[Level1].&amp;[СЕВЕРО-ЗАПАД]&amp;[Санкт-Петербург г]&amp;[Шевченко ул]" c="Шевченко ул" cp="1">
          <x/>
        </s>
        <s v="[География].[География].[Level1].&amp;[СЕВЕРО-ЗАПАД]&amp;[Санкт-Петербург г]&amp;[Шелгунова ул]" c="Шелгунова ул" cp="1">
          <x/>
        </s>
        <s v="[География].[География].[Level1].&amp;[СЕВЕРО-ЗАПАД]&amp;[Санкт-Петербург г]&amp;[Шереметьевская ул]" c="Шереметьевская ул" cp="1">
          <x/>
        </s>
        <s v="[География].[География].[Level1].&amp;[СЕВЕРО-ЗАПАД]&amp;[Санкт-Петербург г]&amp;[Шкапина ул]" c="Шкапина ул" cp="1">
          <x/>
        </s>
        <s v="[География].[География].[Level1].&amp;[СЕВЕРО-ЗАПАД]&amp;[Санкт-Петербург г]&amp;[Школьная ул]" c="Школьная ул" cp="1">
          <x/>
        </s>
        <s v="[География].[География].[Level1].&amp;[СЕВЕРО-ЗАПАД]&amp;[Санкт-Петербург г]&amp;[Шлиссельбургский пр-кт]" c="Шлиссельбургский пр-кт" cp="1">
          <x/>
        </s>
        <s v="[География].[География].[Level1].&amp;[СЕВЕРО-ЗАПАД]&amp;[Санкт-Петербург г]&amp;[Шотмана ул]" c="Шотмана ул" cp="1">
          <x/>
        </s>
        <s v="[География].[География].[Level1].&amp;[СЕВЕРО-ЗАПАД]&amp;[Санкт-Петербург г]&amp;[Штурманская ул]" c="Штурманская ул" cp="1">
          <x/>
        </s>
        <s v="[География].[География].[Level1].&amp;[СЕВЕРО-ЗАПАД]&amp;[Санкт-Петербург г]&amp;[Шуваловский пр-кт]" c="Шуваловский пр-кт" cp="1">
          <x/>
        </s>
        <s v="[География].[География].[Level1].&amp;[СЕВЕРО-ЗАПАД]&amp;[Санкт-Петербург г]&amp;[Шушары п]" c="Шушары п" cp="1">
          <x/>
        </s>
        <s v="[География].[География].[Level1].&amp;[СЕВЕРО-ЗАПАД]&amp;[Санкт-Петербург г]&amp;[Энгельса пр-кт]" c="Энгельса пр-кт" cp="1">
          <x/>
        </s>
        <s v="[География].[География].[Level1].&amp;[СЕВЕРО-ЗАПАД]&amp;[Санкт-Петербург г]&amp;[Энергетиков пр-кт]" c="Энергетиков пр-кт" cp="1">
          <x/>
        </s>
        <s v="[География].[География].[Level1].&amp;[СЕВЕРО-ЗАПАД]&amp;[Санкт-Петербург г]&amp;[Энтузиастов пр-кт]" c="Энтузиастов пр-кт" cp="1">
          <x/>
        </s>
        <s v="[География].[География].[Level1].&amp;[СЕВЕРО-ЗАПАД]&amp;[Санкт-Петербург г]&amp;[Южное ш]" c="Южное ш" cp="1">
          <x/>
        </s>
        <s v="[География].[География].[Level1].&amp;[СЕВЕРО-ЗАПАД]&amp;[Санкт-Петербург г]&amp;[Юннатов ул]" c="Юннатов ул" cp="1">
          <x/>
        </s>
        <s v="[География].[География].[Level1].&amp;[СЕВЕРО-ЗАПАД]&amp;[Санкт-Петербург г]&amp;[Юнтоловский пр-кт]" c="Юнтоловский пр-кт" cp="1">
          <x/>
        </s>
        <s v="[География].[География].[Level1].&amp;[СЕВЕРО-ЗАПАД]&amp;[Санкт-Петербург г]&amp;[Юрия Гагарина пр-кт]" c="Юрия Гагарина пр-кт" cp="1">
          <x/>
        </s>
        <s v="[География].[География].[Level1].&amp;[СЕВЕРО-ЗАПАД]&amp;[Санкт-Петербург г]&amp;[Ярослава Гашека ул]" c="Ярослава Гашека ул" cp="1">
          <x/>
        </s>
        <s v="[География].[География].[Level1].&amp;[СЕВЕРО-ЗАПАД]&amp;[Санкт-Петербург г]&amp;[Яхтенная ул]" c="Яхтенная ул" cp="1">
          <x/>
        </s>
      </sharedItems>
      <mpMap v="17"/>
    </cacheField>
    <cacheField name="[География].[География].[Level2]" caption="Level2" numFmtId="0" hierarchy="10" level="4">
      <sharedItems containsSemiMixedTypes="0" containsString="0"/>
    </cacheField>
    <cacheField name="[География].[География].[Level3]" caption="Level3" numFmtId="0" hierarchy="10" level="5">
      <sharedItems containsSemiMixedTypes="0" containsString="0"/>
    </cacheField>
    <cacheField name="[География].[География].[Level4]" caption="Level4" numFmtId="0" hierarchy="10" level="6">
      <sharedItems containsSemiMixedTypes="0" containsString="0"/>
    </cacheField>
    <cacheField name="[География].[География].[Level5]" caption="Level5" numFmtId="0" hierarchy="10" level="7">
      <sharedItems containsSemiMixedTypes="0" containsString="0"/>
    </cacheField>
    <cacheField name="[География].[География].[Level6]" caption="Level6" numFmtId="0" hierarchy="10" level="8">
      <sharedItems containsSemiMixedTypes="0" containsString="0"/>
    </cacheField>
    <cacheField name="[География].[География].[Область].[Corp Region]" caption="Corp Region" propertyName="Corp Region" numFmtId="0" hierarchy="10" level="2" memberPropertyField="1">
      <sharedItems count="1">
        <s v="СЕВЕРО-ЗАПАД"/>
      </sharedItems>
    </cacheField>
    <cacheField name="[География].[География].[Level1].[Region]" caption="Region" propertyName="Region" numFmtId="0" hierarchy="10" level="3" memberPropertyField="1">
      <sharedItems count="1">
        <s v="Санкт-Петербург г"/>
      </sharedItems>
    </cacheField>
    <cacheField name="[География].[География].[Level2].[Level1]" caption="Level1" propertyName="Level1" numFmtId="0" hierarchy="10" level="4" memberPropertyField="1">
      <sharedItems containsSemiMixedTypes="0" containsString="0"/>
    </cacheField>
    <cacheField name="[География].[География].[Level3].[Level2]" caption="Level2" propertyName="Level2" numFmtId="0" hierarchy="10" level="5" memberPropertyField="1">
      <sharedItems containsSemiMixedTypes="0" containsString="0"/>
    </cacheField>
    <cacheField name="[География].[География].[Level4].[Level3]" caption="Level3" propertyName="Level3" numFmtId="0" hierarchy="10" level="6" memberPropertyField="1">
      <sharedItems containsSemiMixedTypes="0" containsString="0"/>
    </cacheField>
    <cacheField name="[География].[География].[Level5].[Level4]" caption="Level4" propertyName="Level4" numFmtId="0" hierarchy="10" level="7" memberPropertyField="1">
      <sharedItems containsSemiMixedTypes="0" containsString="0"/>
    </cacheField>
    <cacheField name="[География].[География].[Level6].[Level5]" caption="Level5" propertyName="Level5" numFmtId="0" hierarchy="10" level="8" memberPropertyField="1">
      <sharedItems containsSemiMixedTypes="0" containsString="0"/>
    </cacheField>
  </cacheFields>
  <cacheHierarchies count="87">
    <cacheHierarchy uniqueName="[Время].[Время]" caption="Время" time="1" defaultMemberUniqueName="[Время].[Время].[All]" allUniqueName="[Время].[Время].[All]" dimensionUniqueName="[Время]" displayFolder="" count="4" unbalanced="0">
      <fieldsUsage count="4">
        <fieldUsage x="-1"/>
        <fieldUsage x="0"/>
        <fieldUsage x="1"/>
        <fieldUsage x="2"/>
      </fieldsUsage>
    </cacheHierarchy>
    <cacheHierarchy uniqueName="[Время].[Годы]" caption="Годы" time="1" defaultMemberUniqueName="[Время].[Годы].[All]" allUniqueName="[Время].[Годы].[All]" dimensionUniqueName="[Время]" displayFolder="" count="0" unbalanced="0"/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0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0" unbalanced="0"/>
    <cacheHierarchy uniqueName="[География].[Level 1]" caption="Level 1" defaultMemberUniqueName="[География].[Level 1].[All]" allUniqueName="[География].[Level 1].[All]" dimensionUniqueName="[География]" displayFolder="Уровни" count="0" unbalanced="0"/>
    <cacheHierarchy uniqueName="[География].[Level 2]" caption="Level 2" defaultMemberUniqueName="[География].[Level 2].[All]" allUniqueName="[География].[Level 2].[All]" dimensionUniqueName="[География]" displayFolder="Уровни" count="0" unbalanced="0"/>
    <cacheHierarchy uniqueName="[География].[Level 3]" caption="Level 3" defaultMemberUniqueName="[География].[Level 3].[All]" allUniqueName="[География].[Level 3].[All]" dimensionUniqueName="[География]" displayFolder="Уровни" count="0" unbalanced="0"/>
    <cacheHierarchy uniqueName="[География].[Level 4]" caption="Level 4" defaultMemberUniqueName="[География].[Level 4].[All]" allUniqueName="[География].[Level 4].[All]" dimensionUniqueName="[География]" displayFolder="Уровни" count="0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0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0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9" unbalanced="0">
      <fieldsUsage count="9">
        <fieldUsage x="-1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0" unbalanced="0"/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0" unbalanced="0"/>
    <cacheHierarchy uniqueName="[Клиент].[Адрес]" caption="Адрес" defaultMemberUniqueName="[Клиент].[Адрес].[All]" allUniqueName="[Клиент].[Адрес].[All]" dimensionUniqueName="[Клиент]" displayFolder="" count="0" unbalanced="0"/>
    <cacheHierarchy uniqueName="[Клиент].[ИНН]" caption="ИНН" defaultMemberUniqueName="[Клиент].[ИНН].[All]" allUniqueName="[Клиент].[ИНН].[All]" dimensionUniqueName="[Клиент]" displayFolder="" count="0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0" unbalanced="0"/>
    <cacheHierarchy uniqueName="[Клиент].[Тип]" caption="Тип" defaultMemberUniqueName="[Клиент].[Тип].[All]" allUniqueName="[Клиент].[Тип].[All]" dimensionUniqueName="[Клиент]" displayFolder="" count="0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0" unbalanced="0"/>
    <cacheHierarchy uniqueName="[Продукты].[SKU]" caption="SKU" defaultMemberUniqueName="[Продукты].[SKU].[All]" allUniqueName="[Продукты].[SKU].[All]" dimensionUniqueName="[Продукты]" displayFolder="" count="0" unbalanced="0"/>
    <cacheHierarchy uniqueName="[Продукты].[БрендПродукт]" caption="БрендПродукт" defaultMemberUniqueName="[Продукты].[БрендПродукт].[All]" allUniqueName="[Продукты].[БрендПродукт].[All]" dimensionUniqueName="[Продукты]" displayFolder="" count="0" unbalanced="0"/>
    <cacheHierarchy uniqueName="[Сети].[Сети]" caption="Сети" defaultMemberUniqueName="[Сети].[Сети].[All]" allUniqueName="[Сети].[Сети].[All]" dimensionUniqueName="[Сети]" displayFolder="" count="0" unbalanced="0"/>
    <cacheHierarchy uniqueName="[Склад].[Склады]" caption="Склады" defaultMemberUniqueName="[Склад].[Склады].[All]" allUniqueName="[Склад].[Склады].[All]" dimensionUniqueName="[Склад]" displayFolder="" count="0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0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0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0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0" unbalanced="0" hidden="1"/>
    <cacheHierarchy uniqueName="[Время].[Year]" caption="Year" attribute="1" time="1" defaultMemberUniqueName="[Время].[Year].[All]" allUniqueName="[Время].[Year].[All]" dimensionUniqueName="[Время]" displayFolder="" count="0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0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0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0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0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0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0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0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0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0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0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0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0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0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0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0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0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0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0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0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0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0" unbalanced="0" hidden="1"/>
    <cacheHierarchy uniqueName="[Клиент].[Inn]" caption="Inn" attribute="1" defaultMemberUniqueName="[Клиент].[Inn].[All]" allUniqueName="[Клиент].[Inn].[All]" dimensionUniqueName="[Клиент]" displayFolder="" count="0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0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0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0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0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0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0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0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0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0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 oneField="1">
      <fieldsUsage count="1">
        <fieldUsage x="7"/>
      </fieldsUsage>
    </cacheHierarchy>
    <cacheHierarchy uniqueName="[Measures].[Продажи уп]" caption="Продажи уп" measure="1" displayFolder="" measureGroup="Продажи" count="0"/>
    <cacheHierarchy uniqueName="[Measures].[Продажи руб]" caption="Продажи руб" measure="1" displayFolder="" measureGroup="Продажи" count="0" oneField="1">
      <fieldsUsage count="1">
        <fieldUsage x="5"/>
      </fieldsUsage>
    </cacheHierarchy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/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 oneField="1">
      <fieldsUsage count="1">
        <fieldUsage x="6"/>
      </fieldsUsage>
    </cacheHierarchy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/>
    <cacheHierarchy uniqueName="[Measures].[Uplift уп]" caption="Uplift уп" measure="1" displayFolder="Прирост" count="0"/>
    <cacheHierarchy uniqueName="[Measures].[MAT руб]" caption="MAT руб" measure="1" displayFolder="MAT" count="0"/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/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/>
    <cacheHierarchy uniqueName="[Measures].[% плана сети руб]" caption="% плана сети руб" measure="1" displayFolder="" measureGroup="ПланСети" count="0"/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/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calculatedMembers count="1">
    <calculatedMember name="[Measures].[Продажи руб Y-1]" mdx="((ParallelPeriod ([Время].[Время].[Год],1,[Время].[Время].CurrentMember),[Measures].[Продажи руб])),FORMAT_STRING = &quot;#,##0&quot;" memberName="Продажи руб Y-1" hierarchy="[Measures]">
      <extLst>
        <ext xmlns:x14="http://schemas.microsoft.com/office/spreadsheetml/2009/9/main" uri="{0C70D0D5-359C-4a49-802D-23BBF952B5CE}">
          <x14:calculatedMember displayFolder="Y-1" flattenHierarchies="0" hierarchizeDistinct="0"/>
        </ext>
        <ext xmlns:x15="http://schemas.microsoft.com/office/spreadsheetml/2010/11/main" uri="{57DEB092-E4DC-418E-9C9A-C0C97F8552CB}">
          <x15:calculatedMember measureGroup="Продажи" measure="1"/>
        </ext>
      </extLst>
    </calculatedMember>
  </calculatedMembers>
  <dimensions count="9">
    <dimension measure="1" name="Measures" uniqueName="[Measures]" caption="Measures"/>
    <dimension name="Время" uniqueName="[Время]" caption="Время"/>
    <dimension name="География" uniqueName="[География]" caption="География"/>
    <dimension name="Дистрибьютор" uniqueName="[Дистрибьютор]" caption="Дистрибьютор"/>
    <dimension name="Клиент" uniqueName="[Клиент]" caption="Клиент"/>
    <dimension name="Округ" uniqueName="[Округ]" caption="Округ"/>
    <dimension name="Продукты" uniqueName="[Продукты]" caption="Продукты"/>
    <dimension name="Сети" uniqueName="[Сети]" caption="Сети"/>
    <dimension name="Склад" uniqueName="[Склад]" caption="Склад"/>
  </dimensions>
  <measureGroups count="4">
    <measureGroup name="План" caption="План"/>
    <measureGroup name="ПланСети" caption="ПланСети"/>
    <measureGroup name="Продажи" caption="Продажи"/>
    <measureGroup name="Стоки" caption="Стоки"/>
  </measureGroups>
  <maps count="17">
    <map measureGroup="0" dimension="2"/>
    <map measureGroup="0" dimension="5"/>
    <map measureGroup="0" dimension="6"/>
    <map measureGroup="1" dimension="6"/>
    <map measureGroup="1" dimension="7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3" dimension="1"/>
    <map measureGroup="3" dimension="3"/>
    <map measureGroup="3" dimension="6"/>
    <map measureGroup="3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593.864633217592" backgroundQuery="1" createdVersion="6" refreshedVersion="6" minRefreshableVersion="3" recordCount="0" supportSubquery="1" supportAdvancedDrill="1" xr:uid="{D5DA2278-8F42-464E-80C4-033339F85638}">
  <cacheSource type="external" connectionId="1"/>
  <cacheFields count="34">
    <cacheField name="[Время].[Время].[Год]" caption="Год" numFmtId="0" level="1">
      <sharedItems count="2">
        <s v="[Время].[Время].[Год].&amp;[2019]" c="2019"/>
        <s v="[Время].[Время].[Год].&amp;[2018]" u="1" c="2018"/>
      </sharedItems>
    </cacheField>
    <cacheField name="[Время].[Время].[Кв-л]" caption="Кв-л" numFmtId="0" level="2" mappingCount="1">
      <sharedItems count="2">
        <s v="[Время].[Время].[Кв-л].&amp;[2019]&amp;[I кв-л]" c="I кв-л" cp="1">
          <x/>
        </s>
        <s v="[Время].[Время].[Кв-л].&amp;[2019]&amp;[II кв-л]" c="II кв-л" cp="1">
          <x/>
        </s>
      </sharedItems>
      <mpMap v="3"/>
    </cacheField>
    <cacheField name="[Время].[Время].[Месяц]" caption="Месяц" numFmtId="0" level="3" mappingCount="1">
      <sharedItems count="4">
        <s v="[Время].[Время].[Месяц].&amp;[2019]&amp;[1]" c="January 2019" cp="1">
          <x/>
        </s>
        <s v="[Время].[Время].[Месяц].&amp;[2019]&amp;[2]" c="February 2019" cp="1">
          <x/>
        </s>
        <s v="[Время].[Время].[Месяц].&amp;[2019]&amp;[3]" c="March 2019" cp="1">
          <x/>
        </s>
        <s v="[Время].[Время].[Месяц].&amp;[2019]&amp;[4]" c="April 2019" cp="1">
          <x v="1"/>
        </s>
      </sharedItems>
      <mpMap v="4"/>
    </cacheField>
    <cacheField name="[Время].[Время].[Кв-л].[Year]" caption="Year" propertyName="Year" numFmtId="0" level="2" memberPropertyField="1">
      <sharedItems containsSemiMixedTypes="0" containsString="0" containsNumber="1" containsInteger="1" minValue="2019" maxValue="2019" count="1">
        <n v="2019"/>
      </sharedItems>
    </cacheField>
    <cacheField name="[Время].[Время].[Месяц].[Quarter Name]" caption="Quarter Name" propertyName="Quarter Name" numFmtId="0" level="3" memberPropertyField="1">
      <sharedItems count="2">
        <s v="I кв-л"/>
        <s v="II кв-л"/>
      </sharedItems>
    </cacheField>
    <cacheField name="[Measures].[Продажи руб]" caption="Продажи руб" numFmtId="0" hierarchy="61" level="32767"/>
    <cacheField name="[Measures].[% плана руб]" caption="% плана руб" numFmtId="0" hierarchy="66" level="32767"/>
    <cacheField name="[Measures].[Продажи уп]" caption="Продажи уп" numFmtId="0" hierarchy="60" level="32767"/>
    <cacheField name="[География].[География].[КорпРегион]" caption="КорпРегион" numFmtId="0" hierarchy="10" level="1">
      <sharedItems containsSemiMixedTypes="0" containsString="0"/>
    </cacheField>
    <cacheField name="[География].[География].[Область]" caption="Область" numFmtId="0" hierarchy="10" level="2">
      <sharedItems containsSemiMixedTypes="0" containsString="0"/>
    </cacheField>
    <cacheField name="[География].[География].[Level1]" caption="Level1" numFmtId="0" hierarchy="10" level="3">
      <sharedItems containsSemiMixedTypes="0" containsString="0"/>
    </cacheField>
    <cacheField name="[География].[География].[Level2]" caption="Level2" numFmtId="0" hierarchy="10" level="4">
      <sharedItems containsSemiMixedTypes="0" containsString="0"/>
    </cacheField>
    <cacheField name="[География].[География].[Level3]" caption="Level3" numFmtId="0" hierarchy="10" level="5">
      <sharedItems containsSemiMixedTypes="0" containsString="0"/>
    </cacheField>
    <cacheField name="[География].[География].[Level4]" caption="Level4" numFmtId="0" hierarchy="10" level="6">
      <sharedItems containsSemiMixedTypes="0" containsString="0"/>
    </cacheField>
    <cacheField name="[География].[География].[Level5]" caption="Level5" numFmtId="0" hierarchy="10" level="7">
      <sharedItems containsSemiMixedTypes="0" containsString="0"/>
    </cacheField>
    <cacheField name="[География].[География].[Level6]" caption="Level6" numFmtId="0" hierarchy="10" level="8">
      <sharedItems containsSemiMixedTypes="0" containsString="0"/>
    </cacheField>
    <cacheField name="[География].[География].[Область].[Corp Region]" caption="Corp Region" propertyName="Corp Region" numFmtId="0" hierarchy="10" level="2" memberPropertyField="1">
      <sharedItems containsSemiMixedTypes="0" containsString="0"/>
    </cacheField>
    <cacheField name="[География].[География].[Level1].[Region]" caption="Region" propertyName="Region" numFmtId="0" hierarchy="10" level="3" memberPropertyField="1">
      <sharedItems containsSemiMixedTypes="0" containsString="0"/>
    </cacheField>
    <cacheField name="[География].[География].[Level2].[Level1]" caption="Level1" propertyName="Level1" numFmtId="0" hierarchy="10" level="4" memberPropertyField="1">
      <sharedItems containsSemiMixedTypes="0" containsString="0"/>
    </cacheField>
    <cacheField name="[География].[География].[Level3].[Level2]" caption="Level2" propertyName="Level2" numFmtId="0" hierarchy="10" level="5" memberPropertyField="1">
      <sharedItems containsSemiMixedTypes="0" containsString="0"/>
    </cacheField>
    <cacheField name="[География].[География].[Level4].[Level3]" caption="Level3" propertyName="Level3" numFmtId="0" hierarchy="10" level="6" memberPropertyField="1">
      <sharedItems containsSemiMixedTypes="0" containsString="0"/>
    </cacheField>
    <cacheField name="[География].[География].[Level5].[Level4]" caption="Level4" propertyName="Level4" numFmtId="0" hierarchy="10" level="7" memberPropertyField="1">
      <sharedItems containsSemiMixedTypes="0" containsString="0"/>
    </cacheField>
    <cacheField name="[География].[География].[Level6].[Level5]" caption="Level5" propertyName="Level5" numFmtId="0" hierarchy="10" level="8" memberPropertyField="1">
      <sharedItems containsSemiMixedTypes="0" containsString="0"/>
    </cacheField>
    <cacheField name="[Продукты].[БрендПродукт].[Бренд]" caption="Бренд" numFmtId="0" hierarchy="19" level="1">
      <sharedItems containsSemiMixedTypes="0" containsString="0"/>
    </cacheField>
    <cacheField name="[Продукты].[БрендПродукт].[Sku]" caption="Sku" numFmtId="0" hierarchy="19" level="2">
      <sharedItems containsSemiMixedTypes="0" containsString="0"/>
    </cacheField>
    <cacheField name="[Продукты].[БрендПродукт].[Sku].[Brand Name]" caption="Brand Name" propertyName="Brand Name" numFmtId="0" hierarchy="19" level="2" memberPropertyField="1">
      <sharedItems containsSemiMixedTypes="0" containsString="0"/>
    </cacheField>
    <cacheField name="[Клиент].[Клиенты].[Название]" caption="Название" numFmtId="0" hierarchy="15" level="1">
      <sharedItems count="498">
        <s v="[Клиент].[Клиенты].[Название].&amp;[{498B3267-EF66-46F7-B3E2-4CAD7A020C35}]" c="АО &quot;МегаФарм&quot;"/>
        <s v="[Клиент].[Клиенты].[Название].&amp;[{65EB7476-871D-4925-A351-4CC36EC009CB}]" c="АО &quot;МегаФарм&quot;"/>
        <s v="[Клиент].[Клиенты].[Название].&amp;[{F8B5F3FD-B863-4A58-8569-7460E7ED2FAD}]" c="АО &quot;МегаФарм&quot;"/>
        <s v="[Клиент].[Клиенты].[Название].&amp;[{826637BB-6A7B-4B5A-95E2-C923F5159000}]" c="АО &quot;МегаФарм&quot;"/>
        <s v="[Клиент].[Клиенты].[Название].&amp;[{1F038D43-5ED9-4C7A-A520-04EB933CBEA7}]" c="АО &quot;Новгородфармация&quot;"/>
        <s v="[Клиент].[Клиенты].[Название].&amp;[{DD46167E-0691-47C2-AB39-1759FCAB5B0F}]" c="АО &quot;Новгородфармация&quot;"/>
        <s v="[Клиент].[Клиенты].[Название].&amp;[{F3288F92-4D55-4846-B6A5-2B71904AE58A}]" c="АО &quot;Новгородфармация&quot;"/>
        <s v="[Клиент].[Клиенты].[Название].&amp;[{58772EF2-8CCE-4576-AA38-6D230DB0E345}]" c="АО &quot;Новгородфармация&quot;"/>
        <s v="[Клиент].[Клиенты].[Название].&amp;[{C69C885C-15FE-4AA4-8298-822DD541FCEC}]" c="АО &quot;Новгородфармация&quot;"/>
        <s v="[Клиент].[Клиенты].[Название].&amp;[{939673D5-F052-4BB8-9A62-8A1F0FF2B587}]" c="АО &quot;Новгородфармация&quot;"/>
        <s v="[Клиент].[Клиенты].[Название].&amp;[{4CEBC4E7-8EA0-48AA-B645-8B7C69A8DC76}]" c="АО &quot;Новгородфармация&quot;"/>
        <s v="[Клиент].[Клиенты].[Название].&amp;[{AE3E021A-9D52-44D9-B95B-ABEEC0103373}]" c="АО &quot;Новгородфармация&quot;"/>
        <s v="[Клиент].[Клиенты].[Название].&amp;[{A972D983-97F4-437C-9DC2-B58E0BEB90CE}]" c="АО &quot;Новгородфармация&quot;"/>
        <s v="[Клиент].[Клиенты].[Название].&amp;[{43A3FA93-76BE-4528-811F-C1D8D36A8A88}]" c="АО &quot;Новгородфармация&quot;"/>
        <s v="[Клиент].[Клиенты].[Название].&amp;[{ADC992E5-5FC8-425C-A536-C65C2992E161}]" c="АО &quot;Новгородфармация&quot;"/>
        <s v="[Клиент].[Клиенты].[Название].&amp;[{98609F2B-3AF8-44B4-898D-F954708CCF91}]" c="АО &quot;Новгородфармация&quot;"/>
        <s v="[Клиент].[Клиенты].[Название].&amp;[{7565B889-8848-4555-8C30-10EA6702B11B}]" c="АО «Тандер»"/>
        <s v="[Клиент].[Клиенты].[Название].&amp;[{8309ACE0-C675-4747-B380-2FDCEC156C77}]" c="АО «Тандер»"/>
        <s v="[Клиент].[Клиенты].[Название].&amp;[{F1C85584-509D-4679-A623-C8FA467992CA}]" c="АО «Тандер»"/>
        <s v="[Клиент].[Клиенты].[Название].&amp;[{D418D72F-1433-4BFE-B73F-7C94512F5180}]" c="Ап.склад Ярославль г.Тутаев,Моторос.69д"/>
        <s v="[Клиент].[Клиенты].[Название].&amp;[{AD4DA49F-7B78-4561-BE9D-96DFC55D205B}]" c="АРХАНГЕЛЬСК, ООО *Атрица*"/>
        <s v="[Клиент].[Клиенты].[Название].&amp;[{9DA6EEA1-24D5-46F1-B4F1-73BAE9E5E9B1}]" c="ГАУЗ ЯО &quot;Клиническая больница скорой медицинской помощи имени Н.В. Соловьева&quot;"/>
        <s v="[Клиент].[Клиенты].[Название].&amp;[{62709225-8AB5-48DE-A8DB-3DFBDF79B1D2}]" c="ГАУЗ ЯО с/п &quot;Сосновый бор&quot;"/>
        <s v="[Клиент].[Клиенты].[Название].&amp;[{758F5CE9-2E62-49D9-93DE-15A18CCE9681}]" c="ГБУ СО ЯО Красноперекопский психоневрологический интернат"/>
        <s v="[Клиент].[Клиенты].[Название].&amp;[{482091F0-B5F0-4745-94B5-0035EA00FAC8}]" c="ГБУЗ ЯО &quot;Детский санаторий &quot;Искра&quot;"/>
        <s v="[Клиент].[Клиенты].[Название].&amp;[{95AFFA97-8DB8-4DF8-BBE9-FFAECA65C2DA}]" c="ГБУЗ ЯО &quot;Областная клиническая туберкулезная больница&quot;"/>
        <s v="[Клиент].[Клиенты].[Название].&amp;[{14E03EAC-B976-465F-BB75-E1C5979BC264}]" c="ГБУЗ ЯО Даниловская ЦРБ"/>
        <s v="[Клиент].[Клиенты].[Название].&amp;[{21AC6933-FBCF-4647-934D-23BC96DFF8C3}]" c="ГОСУДАРСТВЕННОЕ ПРЕДПРИЯТИЕ ЯРОСЛАВСКОЙ ОБЛАСТИ &quot;ОБЛАСТНАЯ ФАРМАЦИЯ&quot;"/>
        <s v="[Клиент].[Клиенты].[Название].&amp;[{470BA2D4-7BFC-4258-B56A-491C9DC0A77F}]" c="ГП ЯО &quot;Аптека № 15&quot;"/>
        <s v="[Клиент].[Клиенты].[Название].&amp;[{CEE9A536-4570-4E86-9CF5-5E15EDD8F0CD}]" c="ГП ЯО &quot;Аптека № 15&quot;"/>
        <s v="[Клиент].[Клиенты].[Название].&amp;[{348CEC7E-A803-41AE-85A1-79FDE7FCE51C}]" c="ГП ЯО &quot;Аптека № 15&quot;"/>
        <s v="[Клиент].[Клиенты].[Название].&amp;[{C6C794FF-3DC7-4690-B5CE-92F4F0EB80C4}]" c="ГП ЯО &quot;Аптека № 15&quot;"/>
        <s v="[Клиент].[Клиенты].[Название].&amp;[{30A768AE-13ED-42CB-BCE4-CF3FD1B2A4D5}]" c="ГП ЯО &quot;Аптека № 15&quot;"/>
        <s v="[Клиент].[Клиенты].[Название].&amp;[{7A7A20D1-844F-4E7A-9520-B4F31783F56C}]" c="ГП ЯО &quot;Комплексное управление активами&quot;"/>
        <s v="[Клиент].[Клиенты].[Название].&amp;[{1F31EAEE-667B-44A1-88E0-01CBE8856CD4}]" c="ГП ЯО &quot;ОблФарм&quot;"/>
        <s v="[Клиент].[Клиенты].[Название].&amp;[{5ED7F9E4-A0D5-440F-9532-02B1D83F2AF6}]" c="ГП ЯО &quot;ОблФарм&quot;"/>
        <s v="[Клиент].[Клиенты].[Название].&amp;[{2433CED8-65AF-44C4-ABBE-037B2E9106A0}]" c="ГП ЯО &quot;ОблФарм&quot;"/>
        <s v="[Клиент].[Клиенты].[Название].&amp;[{EEB39F8D-E4C8-4536-94E3-0994D824BA25}]" c="ГП ЯО &quot;ОблФарм&quot;"/>
        <s v="[Клиент].[Клиенты].[Название].&amp;[{A95248F0-4E4A-406D-A05F-100C15AC590E}]" c="ГП ЯО &quot;ОблФарм&quot;"/>
        <s v="[Клиент].[Клиенты].[Название].&amp;[{B8E000A4-B352-445D-89E4-444BFADB73E7}]" c="ГП ЯО &quot;ОблФарм&quot;"/>
        <s v="[Клиент].[Клиенты].[Название].&amp;[{0260732F-D560-4B3D-8B81-4531B0E833CE}]" c="ГП ЯО &quot;ОблФарм&quot;"/>
        <s v="[Клиент].[Клиенты].[Название].&amp;[{8E87CD94-3B9A-4F8C-8D58-554CEC98843A}]" c="ГП ЯО &quot;ОблФарм&quot;"/>
        <s v="[Клиент].[Клиенты].[Название].&amp;[{5DED8AEA-E272-4299-95EF-5651509330F1}]" c="ГП ЯО &quot;ОблФарм&quot;"/>
        <s v="[Клиент].[Клиенты].[Название].&amp;[{3ECCCE10-1BA9-493F-B420-5D68748087A7}]" c="ГП ЯО &quot;ОблФарм&quot;"/>
        <s v="[Клиент].[Клиенты].[Название].&amp;[{E7D8D34B-624B-4A05-B2C4-6C515A2655DC}]" c="ГП ЯО &quot;ОблФарм&quot;"/>
        <s v="[Клиент].[Клиенты].[Название].&amp;[{1BA07E0E-3D6C-4DBC-A6E2-71B4E9875EE8}]" c="ГП ЯО &quot;ОблФарм&quot;"/>
        <s v="[Клиент].[Клиенты].[Название].&amp;[{3FD18E31-241F-47F1-AAF1-7BE104EC9934}]" c="ГП ЯО &quot;ОблФарм&quot;"/>
        <s v="[Клиент].[Клиенты].[Название].&amp;[{F1FF8CB5-CF13-407B-B81A-818EFF2102B3}]" c="ГП ЯО &quot;ОблФарм&quot;"/>
        <s v="[Клиент].[Клиенты].[Название].&amp;[{813BD33C-F84E-4647-BABE-9FF85ED07403}]" c="ГП ЯО &quot;ОблФарм&quot;"/>
        <s v="[Клиент].[Клиенты].[Название].&amp;[{00989405-F087-4C4D-9663-F8387692668D}]" c="ГП ЯО &quot;ОблФарм&quot;"/>
        <s v="[Клиент].[Клиенты].[Название].&amp;[{5136CDE6-C480-47C6-A78D-F8E2B7900E8A}]" c="ГП ЯО &quot;ОблФарм&quot;"/>
        <s v="[Клиент].[Клиенты].[Название].&amp;[{69BF2032-B3ED-421A-BA8F-F9D30F47F6DD}]" c="ГП ЯО &quot;ОблФарм&quot;"/>
        <s v="[Клиент].[Клиенты].[Название].&amp;[{A0599DD2-3267-4ABC-A589-BABA3C9B9D9E}]" c="ЗАО &quot;Санаторий имени Воровского&quot;"/>
        <s v="[Клиент].[Клиенты].[Название].&amp;[{1847D7F9-EF1F-493F-BE13-9C606BAC56AC}]" c="ЗАО &quot;ЯФФ&quot;"/>
        <s v="[Клиент].[Клиенты].[Название].&amp;[{190C2C0E-3D77-400F-B340-11478DB2D093}]" c="Индивидуальный предприниматель &quot;Агашина Светлана Анатольевна&quot;"/>
        <s v="[Клиент].[Клиенты].[Название].&amp;[{295C2A31-E053-44AE-8393-15B39EBE1EC2}]" c="Индивидуальный предприниматель &quot;Агашина Светлана Анатольевна&quot;"/>
        <s v="[Клиент].[Клиенты].[Название].&amp;[{70365936-B206-4C66-9168-1D7183D58950}]" c="Индивидуальный предприниматель &quot;Агашина Светлана Анатольевна&quot;"/>
        <s v="[Клиент].[Клиенты].[Название].&amp;[{5EB791D4-519B-470D-80FE-2298D8ABFF65}]" c="Индивидуальный предприниматель &quot;Агашина Светлана Анатольевна&quot;"/>
        <s v="[Клиент].[Клиенты].[Название].&amp;[{986549B2-6682-462F-9FAF-3F56C84301F2}]" c="Индивидуальный предприниматель &quot;Агашина Светлана Анатольевна&quot;"/>
        <s v="[Клиент].[Клиенты].[Название].&amp;[{A4D303EA-EA2A-438C-A8F2-89EE33BC46ED}]" c="Индивидуальный предприниматель &quot;Агашина Светлана Анатольевна&quot;"/>
        <s v="[Клиент].[Клиенты].[Название].&amp;[{EBDC6E80-90AD-41A8-B956-AB604C3C02AA}]" c="Индивидуальный предприниматель &quot;Агашина Светлана Анатольевна&quot;"/>
        <s v="[Клиент].[Клиенты].[Название].&amp;[{35749DFE-966F-4C41-9E52-DCE12F0E3884}]" c="Индивидуальный предприниматель &quot;Агашина Светлана Анатольевна&quot;"/>
        <s v="[Клиент].[Клиенты].[Название].&amp;[{0BF807CA-091D-4372-95E8-4C15DF3CC44E}]" c="Индивидуальный предприниматель &quot;Болотникова Марина Алексеевна&quot;"/>
        <s v="[Клиент].[Клиенты].[Название].&amp;[{5DAD257B-8393-4150-8F39-B04293165C43}]" c="Индивидуальный предприниматель &quot;Болотникова Марина Алексеевна&quot;"/>
        <s v="[Клиент].[Клиенты].[Название].&amp;[{CAA0A661-0E2F-4C04-8AC4-CCB3873716EA}]" c="Индивидуальный предприниматель &quot;Вахромеева Татьяна Анатольевна&quot;"/>
        <s v="[Клиент].[Клиенты].[Название].&amp;[{D52C1AEF-0C4E-4D8A-8F1E-ABF57D5A423B}]" c="Индивидуальный предприниматель &quot;Дессерт Юрий Александрович&quot;"/>
        <s v="[Клиент].[Клиенты].[Название].&amp;[{64785B37-FA19-41B0-A468-3205670BC816}]" c="Индивидуальный предприниматель &quot;Колпакова Марина Николаевна&quot;"/>
        <s v="[Клиент].[Клиенты].[Название].&amp;[{CB238B9F-5507-4006-B621-CC69464C770E}]" c="Индивидуальный предприниматель &quot;Колпакова Марина Николаевна&quot;"/>
        <s v="[Клиент].[Клиенты].[Название].&amp;[{CD597FCC-0DFF-4331-879F-CEAD7F44494B}]" c="Индивидуальный предприниматель &quot;Колпакова Марина Николаевна&quot;"/>
        <s v="[Клиент].[Клиенты].[Название].&amp;[{1AA5D741-2CE4-41D8-A540-541827062327}]" c="Индивидуальный предприниматель &quot;Кукарина Светлана Вячеславовна&quot;"/>
        <s v="[Клиент].[Клиенты].[Название].&amp;[{DAC9B225-B904-4F97-B030-5B71E87877A6}]" c="Индивидуальный предприниматель &quot;Лыкова Наталья Викторовна&quot;"/>
        <s v="[Клиент].[Клиенты].[Название].&amp;[{04653D3F-853A-4FAD-BB32-2074006A81CF}]" c="Индивидуальный предприниматель &quot;Нерсесян Наталья Леонидовна&quot;"/>
        <s v="[Клиент].[Клиенты].[Название].&amp;[{C31762E1-FEEF-498F-AFE6-370F845E3346}]" c="Индивидуальный предприниматель &quot;Нерсесян Наталья Леонидовна&quot;"/>
        <s v="[Клиент].[Клиенты].[Название].&amp;[{DFE58460-4043-45F0-8D84-3F7533A9CDEC}]" c="Индивидуальный предприниматель &quot;Нерсесян Наталья Леонидовна&quot;"/>
        <s v="[Клиент].[Клиенты].[Название].&amp;[{9DF0DA13-C747-4D21-88D0-5667A8ED0BE3}]" c="Индивидуальный предприниматель &quot;Нерсесян Наталья Леонидовна&quot;"/>
        <s v="[Клиент].[Клиенты].[Название].&amp;[{C0315FE1-DEB4-416D-9CAC-248791E9380C}]" c="Индивидуальный предприниматель &quot;Олонцева Оксана Александровна&quot;"/>
        <s v="[Клиент].[Клиенты].[Название].&amp;[{9FD81113-0080-497F-A6B0-9C72785C16AE}]" c="Индивидуальный предприниматель &quot;Рогова Яна Николаевна&quot;"/>
        <s v="[Клиент].[Клиенты].[Название].&amp;[{500E4E89-72F9-426B-9519-235D8CE94C49}]" c="Индивидуальный предприниматель &quot;Соколов Александр Николаевич&quot;"/>
        <s v="[Клиент].[Клиенты].[Название].&amp;[{67574E27-C8C7-4608-A1CF-C07C0291EDD3}]" c="Индивидуальный предприниматель &quot;Спасская Екатерина Александровна&quot;"/>
        <s v="[Клиент].[Клиенты].[Название].&amp;[{F138BC00-911E-41C4-96B7-80B177FBBBC5}]" c="Индивидуальный предприниматель &quot;Тетерина Евгения Анатольевна&quot;"/>
        <s v="[Клиент].[Клиенты].[Название].&amp;[{0943EDA4-0443-43A7-B68B-CA368B13E741}]" c="Индивидуальный предприниматель &quot;Хренков Денис Васильевич&quot;"/>
        <s v="[Клиент].[Клиенты].[Название].&amp;[{C675DCB2-C6A2-488E-A701-CFA9C1616232}]" c="Индивидуальный предприниматель &quot;Хренков Денис Васильевич&quot;"/>
        <s v="[Клиент].[Клиенты].[Название].&amp;[{60C45753-4650-4EFB-92E0-A50BB14F9C82}]" c="Индивидуальный предприниматель &quot;Чеботарева Татьяна Сергеевна&quot;"/>
        <s v="[Клиент].[Клиенты].[Название].&amp;[{83A8A849-16D3-475D-8DDE-0A55F0E47DAF}]" c="МУНИЦИПАЛЬНОЕ УЧРЕЖДЕНИЕ ЗДРАВООХРАНЕНИЯ &quot;САНАТОРИЙ &quot;ЯСНЫЕ ЗОРИ&quot;"/>
        <s v="[Клиент].[Клиенты].[Название].&amp;[{08D4CB70-0CD1-4A28-B330-BE4AC4310B24}]" c="МУП ММР &quot;Аптека № 42&quot;"/>
        <s v="[Клиент].[Клиенты].[Название].&amp;[{E8EA35AB-6EA2-4980-85C7-7E982DD3AC77}]" c="НУЗ &quot;Дорожная клиническая больница на ст. Ярославль ОАО &quot;РЖД&quot;"/>
        <s v="[Клиент].[Клиенты].[Название].&amp;[{2C828B17-CE9A-4ABE-A1EB-FD024A7C8F21}]" c="ОБЩЕСТВО С ОГРАНИЧЕННОЙ ОТВЕТСТВЕННОСТЬЮ &quot;ОСБ&quot;"/>
        <s v="[Клиент].[Клиенты].[Название].&amp;[{1D105410-BF5C-415B-AF5E-2AA1A0DF07C4}]" c="ООО  &quot;Фарматун-2&quot;"/>
        <s v="[Клиент].[Клиенты].[Название].&amp;[{A1309F6C-FB04-4317-8A6F-D9862F9551F8}]" c="ООО  «Калипсо»"/>
        <s v="[Клиент].[Клиенты].[Название].&amp;[{F3383A8C-B125-4DE8-94ED-F551B9ACA600}]" c="ООО &quot;АВИЦЕННА&quot;"/>
        <s v="[Клиент].[Клиенты].[Название].&amp;[{5C3D8C55-9309-48B2-966F-76CE0E127607}]" c="ООО &quot;АЙО&quot;"/>
        <s v="[Клиент].[Клиенты].[Название].&amp;[{D0BB7228-BF89-45A6-8B0F-0612D3899C52}]" c="ООО &quot;АЛГОЛЬ&quot;"/>
        <s v="[Клиент].[Клиенты].[Название].&amp;[{63E3349E-4E3D-46A4-93E0-1F685FA118A1}]" c="ООО &quot;АЛГОЛЬ&quot;"/>
        <s v="[Клиент].[Клиенты].[Название].&amp;[{16D12EA5-139D-46F6-A9EC-45014B544262}]" c="ООО &quot;АЛГОЛЬ&quot;"/>
        <s v="[Клиент].[Клиенты].[Название].&amp;[{F815213A-0EC7-4770-8B0D-F9916FD4EFDE}]" c="ООО &quot;АЛГОЛЬ&quot;"/>
        <s v="[Клиент].[Клиенты].[Название].&amp;[{159AE360-5B6C-42E2-9FA5-FC88D5BD2DCF}]" c="ООО &quot;АЛГОЛЬ&quot;"/>
        <s v="[Клиент].[Клиенты].[Название].&amp;[{6FF02E22-78B8-4830-AB3B-82776631A940}]" c="ООО &quot;Алекс&quot;"/>
        <s v="[Клиент].[Клиенты].[Название].&amp;[{D06909CD-D0BD-4A13-9A68-17B08430A34D}]" c="ООО &quot;Альтаир&quot;"/>
        <s v="[Клиент].[Клиенты].[Название].&amp;[{5932BC81-F72C-4104-8670-D105E100FC40}]" c="ООО &quot;Альтаир&quot;"/>
        <s v="[Клиент].[Клиенты].[Название].&amp;[{BD88368E-9EC8-4F47-B346-035EF7FCC474}]" c="ООО &quot;АПТЕКА 1&quot;"/>
        <s v="[Клиент].[Клиенты].[Название].&amp;[{36B17204-E793-4738-96D2-A9D5C9DFDF7D}]" c="ООО &quot;АПТЕКА № 1 - УГЛИЧ&quot;"/>
        <s v="[Клиент].[Клиенты].[Название].&amp;[{C68E654F-ACA2-4373-9BE4-BA52D198188D}]" c="ООО &quot;АПТЕКА № 1&quot;"/>
        <s v="[Клиент].[Клиенты].[Название].&amp;[{C31C3D95-6DB4-4035-B5DA-172302A05D58}]" c="ООО &quot;Аптека № 27&quot;"/>
        <s v="[Клиент].[Клиенты].[Название].&amp;[{EC7C33A2-1369-4759-AD52-305C0BDE8254}]" c="ООО &quot;Аптека № 27&quot;"/>
        <s v="[Клиент].[Клиенты].[Название].&amp;[{3F814138-2F9D-43C6-9ACE-3386F80F7332}]" c="ООО &quot;Аптека № 27&quot;"/>
        <s v="[Клиент].[Клиенты].[Название].&amp;[{47EBD93F-7BCB-4340-8175-885268409E2C}]" c="ООО &quot;Аптека № 27&quot;"/>
        <s v="[Клиент].[Клиенты].[Название].&amp;[{E6F9BA7B-94BF-41EC-BBDF-9A6AE6F462A6}]" c="ООО &quot;Аптека № 27&quot;"/>
        <s v="[Клиент].[Клиенты].[Название].&amp;[{BE145230-B903-4EE3-A036-E063D06A211B}]" c="ООО &quot;Аптека № 27&quot;"/>
        <s v="[Клиент].[Клиенты].[Название].&amp;[{0270BB96-616A-4911-AC19-EA6D73A41948}]" c="ООО &quot;Аптека № 27&quot;"/>
        <s v="[Клиент].[Клиенты].[Название].&amp;[{0A901BB9-CB83-4A3A-8164-EFEBA2D1E360}]" c="ООО &quot;Аптека № 27&quot;"/>
        <s v="[Клиент].[Клиенты].[Название].&amp;[{88D267B3-0171-4BBB-8BC6-F41159531341}]" c="ООО &quot;Аптека № 27&quot;"/>
        <s v="[Клиент].[Клиенты].[Название].&amp;[{B335C811-331D-46D9-9D7E-4D1C08F388D2}]" c="ООО &quot;Аптека № 46&quot;"/>
        <s v="[Клиент].[Клиенты].[Название].&amp;[{DE5C714E-8072-4271-855B-AE09F53105E7}]" c="ООО &quot;Аптека № 46&quot;"/>
        <s v="[Клиент].[Клиенты].[Название].&amp;[{5EA216FA-918B-47F4-85CC-F6B7244D446A}]" c="ООО &quot;Аптека № 46&quot;"/>
        <s v="[Клиент].[Клиенты].[Название].&amp;[{D8DAD838-F801-4976-A88C-02C440EB71DC}]" c="ООО &quot;Аптека № 55&quot;"/>
        <s v="[Клиент].[Клиенты].[Название].&amp;[{60E2E6A0-81CA-4D80-AD77-9A9C67F2F532}]" c="ООО &quot;Аптека Вашей Семьи&quot;"/>
        <s v="[Клиент].[Клиенты].[Название].&amp;[{A80919CA-64DD-4971-A399-EA7C78F785BA}]" c="ООО &quot;АПТЕКА НА ДЕВЯТКЕ ПЛЮС&quot;"/>
        <s v="[Клиент].[Клиенты].[Название].&amp;[{AD23A6D2-157E-4375-9C22-B0709A2CC4F6}]" c="ООО &quot;Аптека на Девятке&quot;"/>
        <s v="[Клиент].[Клиенты].[Название].&amp;[{C5B4A9AA-8F65-4850-839A-4270D9551D05}]" c="ООО &quot;Аптека САДКО&quot;"/>
        <s v="[Клиент].[Клиенты].[Название].&amp;[{34408ECD-7656-478B-9369-D4A27407AFE8}]" c="ООО &quot;Аптека САДКО&quot;"/>
        <s v="[Клиент].[Клиенты].[Название].&amp;[{C288444B-2C91-4CE7-A5D9-D6D3590E4E02}]" c="ООО &quot;Аптека САДКО&quot;"/>
        <s v="[Клиент].[Клиенты].[Название].&amp;[{E783C7AF-2AB5-4D6F-997C-024D9E927B57}]" c="ООО &quot;АПТЕЧНЫЙ СКЛАД &quot;ЯРОСЛАВЛЬ&quot;"/>
        <s v="[Клиент].[Клиенты].[Название].&amp;[{3FCA827E-43C5-4EA9-A559-035DF4877367}]" c="ООО &quot;АПТЕЧНЫЙ СКЛАД &quot;ЯРОСЛАВЛЬ&quot;"/>
        <s v="[Клиент].[Клиенты].[Название].&amp;[{FC3C27AD-11A1-49CC-A6BE-0F216EDE1692}]" c="ООО &quot;АПТЕЧНЫЙ СКЛАД &quot;ЯРОСЛАВЛЬ&quot;"/>
        <s v="[Клиент].[Клиенты].[Название].&amp;[{C0DB861A-9235-48F9-A7B7-138AF2406BF4}]" c="ООО &quot;АПТЕЧНЫЙ СКЛАД &quot;ЯРОСЛАВЛЬ&quot;"/>
        <s v="[Клиент].[Клиенты].[Название].&amp;[{4C5A6924-5D94-4377-9CDF-15CC8E391181}]" c="ООО &quot;АПТЕЧНЫЙ СКЛАД &quot;ЯРОСЛАВЛЬ&quot;"/>
        <s v="[Клиент].[Клиенты].[Название].&amp;[{84229D80-54B1-4A6B-8B06-277CFD1CBE81}]" c="ООО &quot;АПТЕЧНЫЙ СКЛАД &quot;ЯРОСЛАВЛЬ&quot;"/>
        <s v="[Клиент].[Клиенты].[Название].&amp;[{7DA75F65-C96C-4F73-A7B7-2ADAA73B062C}]" c="ООО &quot;АПТЕЧНЫЙ СКЛАД &quot;ЯРОСЛАВЛЬ&quot;"/>
        <s v="[Клиент].[Клиенты].[Название].&amp;[{89E3C7F0-789C-4E82-9F67-3C3C12AF4CAC}]" c="ООО &quot;АПТЕЧНЫЙ СКЛАД &quot;ЯРОСЛАВЛЬ&quot;"/>
        <s v="[Клиент].[Клиенты].[Название].&amp;[{D0F6CA3F-A6E5-414A-9F7C-420C8D878416}]" c="ООО &quot;АПТЕЧНЫЙ СКЛАД &quot;ЯРОСЛАВЛЬ&quot;"/>
        <s v="[Клиент].[Клиенты].[Название].&amp;[{016B6FC9-6688-41C6-9256-4244D79A69C3}]" c="ООО &quot;АПТЕЧНЫЙ СКЛАД &quot;ЯРОСЛАВЛЬ&quot;"/>
        <s v="[Клиент].[Клиенты].[Название].&amp;[{9515D923-59DA-484B-9B2D-54B47EE2070B}]" c="ООО &quot;АПТЕЧНЫЙ СКЛАД &quot;ЯРОСЛАВЛЬ&quot;"/>
        <s v="[Клиент].[Клиенты].[Название].&amp;[{D613AF7E-FDDB-491C-97BC-54F2E9E5710B}]" c="ООО &quot;АПТЕЧНЫЙ СКЛАД &quot;ЯРОСЛАВЛЬ&quot;"/>
        <s v="[Клиент].[Клиенты].[Название].&amp;[{BCB433BA-EBDA-45CF-803F-6FE07B69A903}]" c="ООО &quot;АПТЕЧНЫЙ СКЛАД &quot;ЯРОСЛАВЛЬ&quot;"/>
        <s v="[Клиент].[Клиенты].[Название].&amp;[{2BFA088D-00E6-40BB-A6E6-9255EEC3E7B2}]" c="ООО &quot;АПТЕЧНЫЙ СКЛАД &quot;ЯРОСЛАВЛЬ&quot;"/>
        <s v="[Клиент].[Клиенты].[Название].&amp;[{2155A144-5694-4E23-924E-CA7CD38576D1}]" c="ООО &quot;АПТЕЧНЫЙ СКЛАД &quot;ЯРОСЛАВЛЬ&quot;"/>
        <s v="[Клиент].[Клиенты].[Название].&amp;[{821FF095-88D2-460F-877E-D2B2835F9BAF}]" c="ООО &quot;АПТЕЧНЫЙ СКЛАД &quot;ЯРОСЛАВЛЬ&quot;"/>
        <s v="[Клиент].[Клиенты].[Название].&amp;[{DFE8ACB4-05C0-4C4E-971E-F28738609949}]" c="ООО &quot;АПТЕЧНЫЙ СКЛАД &quot;ЯРОСЛАВЛЬ&quot;"/>
        <s v="[Клиент].[Клиенты].[Название].&amp;[{8F97D3CC-BAB2-4B83-9B14-F98FB1F7319D}]" c="ООО &quot;АПТЕЧНЫЙ СКЛАД &quot;ЯРОСЛАВЛЬ&quot;"/>
        <s v="[Клиент].[Клиенты].[Название].&amp;[{BE0D2017-6E4E-45BB-A30F-FE1138E02473}]" c="ООО &quot;АПТЕЧНЫЙ СКЛАД &quot;ЯРОСЛАВЛЬ&quot;"/>
        <s v="[Клиент].[Клиенты].[Название].&amp;[{C2C4BCFD-522A-453E-B843-EF72E790E210}]" c="ООО &quot;АСТРА&quot;"/>
        <s v="[Клиент].[Клиенты].[Название].&amp;[{B3B7D582-C4AA-4BAC-A9C1-66D4FB3ED33F}]" c="ООО &quot;Благомед&quot;"/>
        <s v="[Клиент].[Клиенты].[Название].&amp;[{27EB7402-5004-4F15-AD70-999823679991}]" c="ООО &quot;Благомед&quot;"/>
        <s v="[Клиент].[Клиенты].[Название].&amp;[{5C3633B2-871E-4F36-9F24-2728C5117390}]" c="ООО &quot;БОГАТЫРЬ&quot;"/>
        <s v="[Клиент].[Клиенты].[Название].&amp;[{63CA6FD2-7C8C-4A54-8047-AF0F64DC5281}]" c="ООО &quot;Ваша Аптека&quot;"/>
        <s v="[Клиент].[Клиенты].[Название].&amp;[{5B66AF64-FCC1-4820-AB52-B6F216DD746B}]" c="ООО &quot;Ваша Аптека&quot;"/>
        <s v="[Клиент].[Клиенты].[Название].&amp;[{7E1B2FA4-7027-4C04-B5F6-F6D4F7096E32}]" c="ООО &quot;Ваша Аптека&quot;"/>
        <s v="[Клиент].[Клиенты].[Название].&amp;[{C6F8300A-359E-4C6A-B811-FE606DFCFAB5}]" c="ООО &quot;Ваша Аптека&quot;"/>
        <s v="[Клиент].[Клиенты].[Название].&amp;[{1F1E942D-663E-41D7-BF78-ACE42FDA72CE}]" c="ООО &quot;ВЕГА&quot;"/>
        <s v="[Клиент].[Клиенты].[Название].&amp;[{0BF36AE4-461B-4122-94DA-118C85172216}]" c="ООО &quot;Витаминка&quot;"/>
        <s v="[Клиент].[Клиенты].[Название].&amp;[{2CDFBCAA-F80D-4987-94AC-6237C6210DB3}]" c="ООО &quot;Витаминка&quot;"/>
        <s v="[Клиент].[Клиенты].[Название].&amp;[{046467EC-5706-449F-9AFF-6F2A76F2C6DE}]" c="ООО &quot;Витаминка&quot;"/>
        <s v="[Клиент].[Клиенты].[Название].&amp;[{6E2B9DB4-64C6-4B0F-A31C-A641ADC443A7}]" c="ООО &quot;Витаминка&quot;"/>
        <s v="[Клиент].[Клиенты].[Название].&amp;[{99E9D622-E07D-46D7-BFC2-B1CD7727DDE2}]" c="ООО &quot;Витаминка&quot;"/>
        <s v="[Клиент].[Клиенты].[Название].&amp;[{29462B6F-3A5C-4EF0-9BF5-17954D767911}]" c="ООО &quot;ВитаФарм&quot;"/>
        <s v="[Клиент].[Клиенты].[Название].&amp;[{894660FB-D4C4-4B6D-91AE-F33F287F2A35}]" c="ООО &quot;В-Фарм&quot;"/>
        <s v="[Клиент].[Клиенты].[Название].&amp;[{26A5AFB0-1572-4475-82B7-5823F29E5623}]" c="ООО &quot;ГЕЛИОС&quot;"/>
        <s v="[Клиент].[Клиенты].[Название].&amp;[{15D5D644-6844-47B6-B8CD-C2698649ABD3}]" c="ООО &quot;ГЕЛИОС&quot;"/>
        <s v="[Клиент].[Клиенты].[Название].&amp;[{4C4190BE-B4D3-4448-98B3-0EFAAF85376E}]" c="ООО &quot;Дион&quot;"/>
        <s v="[Клиент].[Клиенты].[Название].&amp;[{84F77974-7CA7-47FF-866A-455395E3ED93}]" c="ООО &quot;Дион&quot;"/>
        <s v="[Клиент].[Клиенты].[Название].&amp;[{5AFE600F-5EED-4BAE-B829-5EA0AB3266D4}]" c="ООО &quot;Дион&quot;"/>
        <s v="[Клиент].[Клиенты].[Название].&amp;[{6BFB2E7E-C55F-40E1-862D-83C59540E80A}]" c="ООО &quot;Дион&quot;"/>
        <s v="[Клиент].[Клиенты].[Название].&amp;[{FF99C562-6B3E-4ED4-886B-A21C56CA22CE}]" c="ООО &quot;Дион&quot;"/>
        <s v="[Клиент].[Клиенты].[Название].&amp;[{700C1F14-DE00-4C3B-9D76-22E185411F94}]" c="ООО &quot;Для здоровья&quot;"/>
        <s v="[Клиент].[Клиенты].[Название].&amp;[{C7586E33-0103-4C6B-BA3A-612F4C45F83C}]" c="ООО &quot;Доминанта-Ярсервис&quot;"/>
        <s v="[Клиент].[Клиенты].[Название].&amp;[{01784D7A-7981-4C35-8C60-05E7CFD1C689}]" c="ООО &quot;Здравмед&quot;"/>
        <s v="[Клиент].[Клиенты].[Название].&amp;[{6BC3321E-D606-4D2D-BCCE-06C5D977A4A1}]" c="ООО &quot;Здравмед&quot;"/>
        <s v="[Клиент].[Клиенты].[Название].&amp;[{43BCCEC0-4322-4A4A-8FB4-325F7DE368B8}]" c="ООО &quot;Здравмед&quot;"/>
        <s v="[Клиент].[Клиенты].[Название].&amp;[{7218549C-FCB1-4F2D-9920-37E8FFC77A6D}]" c="ООО &quot;Здравмед&quot;"/>
        <s v="[Клиент].[Клиенты].[Название].&amp;[{1A430353-F800-4E75-BA25-433A67AEE306}]" c="ООО &quot;Здравмед&quot;"/>
        <s v="[Клиент].[Клиенты].[Название].&amp;[{6B00B7B0-0402-4548-BC46-5B9894296245}]" c="ООО &quot;Здравмед&quot;"/>
        <s v="[Клиент].[Клиенты].[Название].&amp;[{BCC466ED-960F-47D5-B84B-5CFB565163D8}]" c="ООО &quot;Здравмед&quot;"/>
        <s v="[Клиент].[Клиенты].[Название].&amp;[{91BCFFE8-571D-474B-A7EB-739BBA380FDA}]" c="ООО &quot;Здравмед&quot;"/>
        <s v="[Клиент].[Клиенты].[Название].&amp;[{C3A1F772-2FE5-4A6D-B941-A2C2B922E16A}]" c="ООО &quot;Здравмед&quot;"/>
        <s v="[Клиент].[Клиенты].[Название].&amp;[{1D0CB48A-FD8F-4232-8DFB-AF49854C3079}]" c="ООО &quot;Здравмед&quot;"/>
        <s v="[Клиент].[Клиенты].[Название].&amp;[{BBEEDF4F-0400-43E1-AEE9-D151FC93AD31}]" c="ООО &quot;Здравмед&quot;"/>
        <s v="[Клиент].[Клиенты].[Название].&amp;[{D2BF96A8-C248-435D-BB98-D8227FBE8FCE}]" c="ООО &quot;Здравмед&quot;"/>
        <s v="[Клиент].[Клиенты].[Название].&amp;[{D43F5D1A-FDB8-4687-ADE3-E1B651F78C1E}]" c="ООО &quot;Здравмед&quot;"/>
        <s v="[Клиент].[Клиенты].[Название].&amp;[{8C09FDB4-8039-4530-B150-3982210AE04C}]" c="ООО &quot;ЗЕМСКАЯ АПТЕКА&quot;"/>
        <s v="[Клиент].[Клиенты].[Название].&amp;[{1BA70A08-67AC-49B7-B103-3B5A7178C842}]" c="ООО &quot;Исцелитель&quot;"/>
        <s v="[Клиент].[Клиенты].[Название].&amp;[{4D509DD8-8341-42E5-ADD4-7221C0C9567C}]" c="ООО &quot;Компания &quot;Лоцман&quot;"/>
        <s v="[Клиент].[Клиенты].[Название].&amp;[{FB96500F-1C80-4A0B-AFEE-B425AA5C9572}]" c="ООО &quot;Компания &quot;Лоцман&quot;"/>
        <s v="[Клиент].[Клиенты].[Название].&amp;[{723F92D6-FB2F-47DA-B154-410474623B61}]" c="ООО &quot;Контраст-Эра&quot;"/>
        <s v="[Клиент].[Клиенты].[Название].&amp;[{7F99CACE-E531-435C-A16E-825387795A29}]" c="ООО &quot;Контраст-Эра&quot;"/>
        <s v="[Клиент].[Клиенты].[Название].&amp;[{3FCFE9B2-3EEA-4E68-A2DE-970AE76B38F5}]" c="ООО &quot;Контраст-Эра&quot;"/>
        <s v="[Клиент].[Клиенты].[Название].&amp;[{98F6E3BB-6356-4A14-845C-EB9D94CCDE33}]" c="ООО &quot;Ла Фармация&quot;"/>
        <s v="[Клиент].[Клиенты].[Название].&amp;[{6F6D0F11-3D6C-4005-BD90-3C33C0E5DD71}]" c="ООО &quot;ЛАН&quot;"/>
        <s v="[Клиент].[Клиенты].[Название].&amp;[{D3F29967-4BA0-4B31-8D91-ADF838E2C289}]" c="ООО &quot;Лекарь&quot;"/>
        <s v="[Клиент].[Клиенты].[Название].&amp;[{23FD44EE-0013-4AD3-96E3-3ED9FE01503F}]" c="ООО &quot;Лидер-Фарм&quot;"/>
        <s v="[Клиент].[Клиенты].[Название].&amp;[{CB8F504F-FC1E-4158-AA0D-E928F7E9CE67}]" c="ООО &quot;Лидер-Фарм&quot;"/>
        <s v="[Клиент].[Клиенты].[Название].&amp;[{8B820EFE-7CEE-45B5-AF4C-3ED4C4F5340F}]" c="ООО &quot;Линия здоровья&quot;"/>
        <s v="[Клиент].[Клиенты].[Название].&amp;[{4DA85E97-2F67-411C-8006-4CDBD81B788C}]" c="ООО &quot;Линия здоровья&quot;"/>
        <s v="[Клиент].[Клиенты].[Название].&amp;[{96C4F271-D0DF-4E0A-8CE8-8B2EF4B0C749}]" c="ООО &quot;Линия здоровья&quot;"/>
        <s v="[Клиент].[Клиенты].[Название].&amp;[{23666287-67A6-4EBC-95FA-A6B3A79DF085}]" c="ООО &quot;Линия здоровья&quot;"/>
        <s v="[Клиент].[Клиенты].[Название].&amp;[{512AF5B2-BF1B-4312-9796-36ACF176BE8E}]" c="ООО &quot;Лори&quot;"/>
        <s v="[Клиент].[Клиенты].[Название].&amp;[{ADE8FFB7-DB6B-464B-A019-A1EE23768EF6}]" c="ООО &quot;Лори&quot;"/>
        <s v="[Клиент].[Клиенты].[Название].&amp;[{934E6028-AB01-4D96-B821-C37A32F647CD}]" c="ООО &quot;Лори&quot;"/>
        <s v="[Клиент].[Клиенты].[Название].&amp;[{6130DD83-AC64-4C95-AC5A-ECF0BF0DEB5E}]" c="ООО &quot;Лори&quot;"/>
        <s v="[Клиент].[Клиенты].[Название].&amp;[{9E817144-AA31-468D-86BC-2380335DF6D6}]" c="ООО &quot;МЕГА ФАРМ Ярославль&quot;"/>
        <s v="[Клиент].[Клиенты].[Название].&amp;[{4DFD5975-7BB9-4228-985A-273D6A83D91A}]" c="ООО &quot;МЕГА ФАРМ Ярославль&quot;"/>
        <s v="[Клиент].[Клиенты].[Название].&amp;[{CEB05B71-0F2C-4F22-931C-313B2E9EA479}]" c="ООО &quot;МЕГА ФАРМ Ярославль&quot;"/>
        <s v="[Клиент].[Клиенты].[Название].&amp;[{A5FA42EB-5598-40A3-85C5-434CFFDB08DF}]" c="ООО &quot;МЕГА ФАРМ Ярославль&quot;"/>
        <s v="[Клиент].[Клиенты].[Название].&amp;[{8D43CBFE-DA5A-4D45-9A40-52FCCAC47EDF}]" c="ООО &quot;МЕГА ФАРМ Ярославль&quot;"/>
        <s v="[Клиент].[Клиенты].[Название].&amp;[{39E28054-CD9F-41D0-819A-664648A6C8FA}]" c="ООО &quot;МЕГА ФАРМ Ярославль&quot;"/>
        <s v="[Клиент].[Клиенты].[Название].&amp;[{B0A0A44D-DBA1-4007-A110-73D43F1C6FB0}]" c="ООО &quot;МЕГА ФАРМ Ярославль&quot;"/>
        <s v="[Клиент].[Клиенты].[Название].&amp;[{3FF6BA84-D572-4591-A170-8CA25FE0573E}]" c="ООО &quot;МЕГА ФАРМ Ярославль&quot;"/>
        <s v="[Клиент].[Клиенты].[Название].&amp;[{25EB2B2D-7F8D-488B-931A-A1EB8ACB7E5E}]" c="ООО &quot;МЕГА ФАРМ Ярославль&quot;"/>
        <s v="[Клиент].[Клиенты].[Название].&amp;[{9363CDD3-009E-4559-A2ED-A21634DE430C}]" c="ООО &quot;МЕГА ФАРМ Ярославль&quot;"/>
        <s v="[Клиент].[Клиенты].[Название].&amp;[{3BC425EB-8ED2-4E7C-B0C5-A4ACD4A67C99}]" c="ООО &quot;МЕГА ФАРМ Ярославль&quot;"/>
        <s v="[Клиент].[Клиенты].[Название].&amp;[{0248C703-48BD-45A5-B750-B03B3CF88D14}]" c="ООО &quot;МЕГА ФАРМ Ярославль&quot;"/>
        <s v="[Клиент].[Клиенты].[Название].&amp;[{E381A08A-9846-4730-87FE-B0C762BF35BA}]" c="ООО &quot;МЕГА ФАРМ Ярославль&quot;"/>
        <s v="[Клиент].[Клиенты].[Название].&amp;[{7FF507BB-FD8F-400C-A280-C6969757F5DE}]" c="ООО &quot;МЕГА ФАРМ Ярославль&quot;"/>
        <s v="[Клиент].[Клиенты].[Название].&amp;[{0D2076D8-6997-4592-B666-D3F668E15E30}]" c="ООО &quot;МЕГА ФАРМ Ярославль&quot;"/>
        <s v="[Клиент].[Клиенты].[Название].&amp;[{97349C90-5651-4A39-A83F-D9280E9C8B84}]" c="ООО &quot;МЕГА ФАРМ Ярославль&quot;"/>
        <s v="[Клиент].[Клиенты].[Название].&amp;[{C0F4952E-251D-4DC0-BA52-DBBAEF5B5088}]" c="ООО &quot;МЕГА ФАРМ Ярославль&quot;"/>
        <s v="[Клиент].[Клиенты].[Название].&amp;[{D95FC0A1-190E-41CC-825B-FAC08BA50C91}]" c="ООО &quot;МЕГА ФАРМ Ярославль&quot;"/>
        <s v="[Клиент].[Клиенты].[Название].&amp;[{B4C1250C-B43E-474F-B8AD-5330FCE2E718}]" c="ООО &quot;Медздрав&quot;"/>
        <s v="[Клиент].[Клиенты].[Название].&amp;[{F6E3B4AE-206B-4048-89C6-40E35D5D888A}]" c="ООО &quot;Медикон&quot;"/>
        <s v="[Клиент].[Клиенты].[Название].&amp;[{F6BF4A35-0E06-46CD-B0DC-8A8EDD8FE735}]" c="ООО &quot;Медикон&quot;"/>
        <s v="[Клиент].[Клиенты].[Название].&amp;[{964FF228-6041-452C-B805-A8A7964358F1}]" c="ООО &quot;Медикон&quot;"/>
        <s v="[Клиент].[Клиенты].[Название].&amp;[{8C8C1502-982A-4A39-966D-87F1AD34B2A3}]" c="ООО &quot;Медицинский центр диагностики и профилактики плюс&quot;"/>
        <s v="[Клиент].[Клиенты].[Название].&amp;[{D67A0BDA-6912-4115-9EE1-D87E7C081A3E}]" c="ООО &quot;Медицинский центр диагностики и профилактики плюс&quot;"/>
        <s v="[Клиент].[Клиенты].[Название].&amp;[{0E612DD1-DD9A-4164-9000-0713EFCB115F}]" c="ООО &quot;Мелодия здоровья&quot;"/>
        <s v="[Клиент].[Клиенты].[Название].&amp;[{AD788EFB-9CDC-4CC1-9901-3B3EFC287995}]" c="ООО &quot;Мелодия здоровья&quot;"/>
        <s v="[Клиент].[Клиенты].[Название].&amp;[{71DAAA24-47A6-426E-894E-3EB929F735C3}]" c="ООО &quot;Мелодия здоровья&quot;"/>
        <s v="[Клиент].[Клиенты].[Название].&amp;[{C839E9F6-DDF7-4B40-9749-59C087BDA1AE}]" c="ООО &quot;Мелодия здоровья&quot;"/>
        <s v="[Клиент].[Клиенты].[Название].&amp;[{F37AD7C3-D6B9-4F3B-B022-64FBEFA1F937}]" c="ООО &quot;Мелодия здоровья&quot;"/>
        <s v="[Клиент].[Клиенты].[Название].&amp;[{98075FDB-68C6-4A36-A3D2-76E9873511A0}]" c="ООО &quot;Мелодия здоровья&quot;"/>
        <s v="[Клиент].[Клиенты].[Название].&amp;[{5708DCC1-C79D-4C65-976B-7EB56576E23C}]" c="ООО &quot;Мелодия здоровья&quot;"/>
        <s v="[Клиент].[Клиенты].[Название].&amp;[{6516EA01-7BFE-4396-94AE-91D004F3289F}]" c="ООО &quot;Мелодия здоровья&quot;"/>
        <s v="[Клиент].[Клиенты].[Название].&amp;[{41FF696D-E35D-4AC7-ACC2-92FC66C115DE}]" c="ООО &quot;Мелодия здоровья&quot;"/>
        <s v="[Клиент].[Клиенты].[Название].&amp;[{D320F29D-B91C-4760-BE22-C9CDA0E40948}]" c="ООО &quot;Мелодия здоровья&quot;"/>
        <s v="[Клиент].[Клиенты].[Название].&amp;[{6F61F5E3-5940-4770-BC3E-CC1C05D43052}]" c="ООО &quot;Мелодия здоровья&quot;"/>
        <s v="[Клиент].[Клиенты].[Название].&amp;[{4E07309D-65C9-4AD0-84CF-1F413B4AE11E}]" c="ООО &quot;Метелица Фарм&quot;"/>
        <s v="[Клиент].[Клиенты].[Название].&amp;[{2C7BE0EF-1C59-4F3B-9BD8-9876053888BF}]" c="ООО &quot;Метелица Фарм&quot;"/>
        <s v="[Клиент].[Клиенты].[Название].&amp;[{D4D6DBEC-7990-4551-B0F7-BF154B897C68}]" c="ООО &quot;Метелица Фарм&quot;"/>
        <s v="[Клиент].[Клиенты].[Название].&amp;[{652E814C-3933-4398-8D2E-DB814EA414B2}]" c="ООО &quot;Метелица Фарм&quot;"/>
        <s v="[Клиент].[Клиенты].[Название].&amp;[{830E1201-E840-4429-940C-DE3324D48371}]" c="ООО &quot;Метелица Фарм&quot;"/>
        <s v="[Клиент].[Клиенты].[Название].&amp;[{F0472160-FFC4-45C1-891F-E089E8C66A61}]" c="ООО &quot;Метелица Фарм&quot;"/>
        <s v="[Клиент].[Клиенты].[Название].&amp;[{5FAD4FD1-DB94-41BE-9BDE-E86BBFF30DDE}]" c="ООО &quot;Метелица Фарм&quot;"/>
        <s v="[Клиент].[Клиенты].[Название].&amp;[{F19BCFA3-F730-4F33-AA4F-ED4D7FA916A7}]" c="ООО &quot;Метелица Фарм&quot;"/>
        <s v="[Клиент].[Клиенты].[Название].&amp;[{203D33D4-D876-44C6-92E9-424B305215B9}]" c="ООО &quot;Мир Здоровья&quot;"/>
        <s v="[Клиент].[Клиенты].[Название].&amp;[{1C32147E-4673-4ED1-A009-90A49ADA0F7C}]" c="ООО &quot;Мир Здоровья&quot;"/>
        <s v="[Клиент].[Клиенты].[Название].&amp;[{C9491A29-7C37-4C44-88DD-CAEFDBF34B82}]" c="ООО &quot;Мир Здоровья&quot;"/>
        <s v="[Клиент].[Клиенты].[Название].&amp;[{2564FB2B-86B3-4AD6-B3BD-F1417DD6C4B9}]" c="ООО &quot;Мир Здоровья&quot;"/>
        <s v="[Клиент].[Клиенты].[Название].&amp;[{FAC1FD40-B780-4D31-BFFE-0C0AC041E3B3}]" c="ООО &quot;МИЦАР-Н&quot;"/>
        <s v="[Клиент].[Клиенты].[Название].&amp;[{BA62BEC4-1E23-44F1-9C50-56BA8DCA0D24}]" c="ООО &quot;МИЦАР-Н&quot;"/>
        <s v="[Клиент].[Клиенты].[Название].&amp;[{5A3DDB05-A9FB-481D-91C6-49B7CB50E980}]" c="ООО &quot;Модус&quot;"/>
        <s v="[Клиент].[Клиенты].[Название].&amp;[{A62C5707-380F-46ED-A490-08BA3092C079}]" c="ООО &quot;МП &quot;Гея&quot;"/>
        <s v="[Клиент].[Клиенты].[Название].&amp;[{97BF863A-EAC4-4D80-BE6C-A64D577C3206}]" c="ООО &quot;МСЧ &quot;Славич&quot;"/>
        <s v="[Клиент].[Клиенты].[Название].&amp;[{0A0DC9D4-202B-4986-95CA-A2D21E46DEA7}]" c="ООО &quot;НОРИНВЕСТ&quot;"/>
        <s v="[Клиент].[Клиенты].[Название].&amp;[{3AA3CE75-2264-4689-A1CA-9A091704D8B4}]" c="ООО &quot;ОВК-ФАРМАМЕД&quot;"/>
        <s v="[Клиент].[Клиенты].[Название].&amp;[{CBDCFB66-CB01-431C-BD80-3E8240CB85D8}]" c="ООО &quot;ОКАФАРМ&quot;"/>
        <s v="[Клиент].[Клиенты].[Название].&amp;[{444799A1-AC09-4B0F-8223-447D5CCF0446}]" c="ООО &quot;ОКАФАРМ&quot;"/>
        <s v="[Клиент].[Клиенты].[Название].&amp;[{45E15F27-2114-4C0C-81C2-72E8BB59D928}]" c="ООО &quot;ОКАФАРМ&quot;"/>
        <s v="[Клиент].[Клиенты].[Название].&amp;[{D0D10D0B-7C82-45A1-BC34-7BFFEB69DB34}]" c="ООО &quot;ОКАФАРМ&quot;"/>
        <s v="[Клиент].[Клиенты].[Название].&amp;[{1E178A06-3410-47A8-9B90-9C5FED7F21A1}]" c="ООО &quot;ОКАФАРМ&quot;"/>
        <s v="[Клиент].[Клиенты].[Название].&amp;[{7DF98DC0-122E-41CB-9C6D-DB66F7D4193A}]" c="ООО &quot;ОКАФАРМ&quot;"/>
        <s v="[Клиент].[Клиенты].[Название].&amp;[{D7546679-A5C3-482C-A9AF-DD1A4FCF41BC}]" c="ООО &quot;ОКАФАРМ&quot;"/>
        <s v="[Клиент].[Клиенты].[Название].&amp;[{6018E79B-C046-4827-AD4B-EC12DF58A4C9}]" c="ООО &quot;ОКАФАРМ&quot;"/>
        <s v="[Клиент].[Клиенты].[Название].&amp;[{D2517E95-B1C3-4DC3-930A-D802B2B3E354}]" c="ООО &quot;Омега&quot;"/>
        <s v="[Клиент].[Клиенты].[Название].&amp;[{3EB281B0-E350-41A7-876D-00387F185A37}]" c="ООО &quot;ОСБ&quot;"/>
        <s v="[Клиент].[Клиенты].[Название].&amp;[{72322D28-B9F3-4210-8104-096E3AF9796E}]" c="ООО &quot;ОСБ&quot;"/>
        <s v="[Клиент].[Клиенты].[Название].&amp;[{F7E28944-BA0D-42ED-BF81-15705F5BE036}]" c="ООО &quot;ОСБ&quot;"/>
        <s v="[Клиент].[Клиенты].[Название].&amp;[{02F42D59-7B9B-4C76-923A-1C9ABC6205B1}]" c="ООО &quot;ОСБ&quot;"/>
        <s v="[Клиент].[Клиенты].[Название].&amp;[{F7D6D7E9-373C-40FE-9A85-1E8D7AF2470F}]" c="ООО &quot;ОСБ&quot;"/>
        <s v="[Клиент].[Клиенты].[Название].&amp;[{7205B56B-EDC2-4912-A6DE-49E7CA7E3144}]" c="ООО &quot;ОСБ&quot;"/>
        <s v="[Клиент].[Клиенты].[Название].&amp;[{B27723B4-5077-43F6-AE0B-6CE8B2A31B29}]" c="ООО &quot;ОСБ&quot;"/>
        <s v="[Клиент].[Клиенты].[Название].&amp;[{AE821AB9-BED4-442F-B3C8-715300A92FF6}]" c="ООО &quot;ОСБ&quot;"/>
        <s v="[Клиент].[Клиенты].[Название].&amp;[{089D8DAD-A754-4B9E-B748-75EFFD7A3EF5}]" c="ООО &quot;ОСБ&quot;"/>
        <s v="[Клиент].[Клиенты].[Название].&amp;[{F3E65D42-7EA6-4720-9EB0-8653C54E6356}]" c="ООО &quot;ОСБ&quot;"/>
        <s v="[Клиент].[Клиенты].[Название].&amp;[{FCC2BE82-3A60-4BD3-A090-8AEBDEBFF81A}]" c="ООО &quot;ОСБ&quot;"/>
        <s v="[Клиент].[Клиенты].[Название].&amp;[{E1FD4B58-F680-4742-B88A-8E0E7140637D}]" c="ООО &quot;ОСБ&quot;"/>
        <s v="[Клиент].[Клиенты].[Название].&amp;[{A64CF3D7-70DA-4221-9B32-C6A3E0328524}]" c="ООО &quot;ОСБ&quot;"/>
        <s v="[Клиент].[Клиенты].[Название].&amp;[{7F9D28B5-168D-4F70-8B7D-C729DC1A1CC3}]" c="ООО &quot;ОСБ&quot;"/>
        <s v="[Клиент].[Клиенты].[Название].&amp;[{CCB194E4-C7A6-4E71-B9BC-DECF975B836E}]" c="ООО &quot;ОСБ&quot;"/>
        <s v="[Клиент].[Клиенты].[Название].&amp;[{A201890C-E782-4B66-934F-E1B938858F0A}]" c="ООО &quot;ОСБ&quot;"/>
        <s v="[Клиент].[Клиенты].[Название].&amp;[{52FFBED4-3AD4-4927-860B-E61C577C627D}]" c="ООО &quot;ОСБ&quot;"/>
        <s v="[Клиент].[Клиенты].[Название].&amp;[{86BB47E1-C756-4488-AAD0-FEB724BA5F85}]" c="ООО &quot;ОСБ&quot;"/>
        <s v="[Клиент].[Клиенты].[Название].&amp;[{40DA7B43-3FBD-41B1-8AD3-FFED83C2A902}]" c="ООО &quot;ОСБ&quot;"/>
        <s v="[Клиент].[Клиенты].[Название].&amp;[{72FC325D-C29D-4305-81FC-6CD6C24154F9}]" c="ООО &quot;Парус&quot;"/>
        <s v="[Клиент].[Клиенты].[Название].&amp;[{6A05E4A9-8AED-469D-9D49-3F0E1681659E}]" c="ООО &quot;Первые аптеки&quot;"/>
        <s v="[Клиент].[Клиенты].[Название].&amp;[{F4BE2D8D-BF43-4AB5-BBE5-6ED95C98E737}]" c="ООО &quot;Первые аптеки&quot;"/>
        <s v="[Клиент].[Клиенты].[Название].&amp;[{61511524-B379-4514-9747-8EF659ECE894}]" c="ООО &quot;Первые аптеки&quot;"/>
        <s v="[Клиент].[Клиенты].[Название].&amp;[{9727DCD0-BC4B-47B8-9ED1-95CA1707D587}]" c="ООО &quot;Первые аптеки&quot;"/>
        <s v="[Клиент].[Клиенты].[Название].&amp;[{5D83808B-7BEC-4A09-8F9B-A11FB3B953A6}]" c="ООО &quot;Первые аптеки&quot;"/>
        <s v="[Клиент].[Клиенты].[Название].&amp;[{11F3177B-D333-4A93-B23F-B65283645DF9}]" c="ООО &quot;Первые аптеки&quot;"/>
        <s v="[Клиент].[Клиенты].[Название].&amp;[{71BBEB7E-2283-49A3-A5B0-E0B165D25319}]" c="ООО &quot;Первые аптеки&quot;"/>
        <s v="[Клиент].[Клиенты].[Название].&amp;[{CD71F6D2-C400-436A-A070-E411324B72B5}]" c="ООО &quot;Первые аптеки&quot;"/>
        <s v="[Клиент].[Клиенты].[Название].&amp;[{1C36AE9A-7C3F-4493-8FE9-6AE435039356}]" c="ООО &quot;Полифарм&quot;"/>
        <s v="[Клиент].[Клиенты].[Название].&amp;[{33C696AF-11EF-460A-8C1F-CB094001F06C}]" c="ООО &quot;Полифарм&quot;"/>
        <s v="[Клиент].[Клиенты].[Название].&amp;[{46DF089E-DBAD-4EBF-B3AE-F6862166C675}]" c="ООО &quot;Полифарм&quot;"/>
        <s v="[Клиент].[Клиенты].[Название].&amp;[{7E479DD0-BA08-4C2F-9E0B-05EC9C9BEA05}]" c="ООО &quot;Ригла&quot;"/>
        <s v="[Клиент].[Клиенты].[Название].&amp;[{4C1621ED-751D-42B9-9F10-0A6B85387D3A}]" c="ООО &quot;Ригла&quot;"/>
        <s v="[Клиент].[Клиенты].[Название].&amp;[{0FDA7AE8-C296-43FE-80A5-0DB1C52A2777}]" c="ООО &quot;Ригла&quot;"/>
        <s v="[Клиент].[Клиенты].[Название].&amp;[{21A31FCB-FA18-467E-82E1-0E94DA4ACBA5}]" c="ООО &quot;Ригла&quot;"/>
        <s v="[Клиент].[Клиенты].[Название].&amp;[{FB1F31AD-5860-4FC9-A709-0FF35C554954}]" c="ООО &quot;Ригла&quot;"/>
        <s v="[Клиент].[Клиенты].[Название].&amp;[{D8CFB33F-6B69-4971-AD26-10389D3A37F1}]" c="ООО &quot;Ригла&quot;"/>
        <s v="[Клиент].[Клиенты].[Название].&amp;[{C5AF6CB1-AD38-47FB-9B65-13E724E4C238}]" c="ООО &quot;Ригла&quot;"/>
        <s v="[Клиент].[Клиенты].[Название].&amp;[{BDAA19E7-50EF-48C0-9D45-173FF0688718}]" c="ООО &quot;Ригла&quot;"/>
        <s v="[Клиент].[Клиенты].[Название].&amp;[{57F0AFD1-0B39-40AA-8B47-1C13F410566A}]" c="ООО &quot;Ригла&quot;"/>
        <s v="[Клиент].[Клиенты].[Название].&amp;[{D2121F98-C61D-434E-B9D7-1CEAB929E8C5}]" c="ООО &quot;Ригла&quot;"/>
        <s v="[Клиент].[Клиенты].[Название].&amp;[{274D6706-9CDB-4019-8436-1D004379F5F0}]" c="ООО &quot;Ригла&quot;"/>
        <s v="[Клиент].[Клиенты].[Название].&amp;[{4F5BD22E-9BEB-4E70-9C4D-2573FF13B7D8}]" c="ООО &quot;Ригла&quot;"/>
        <s v="[Клиент].[Клиенты].[Название].&amp;[{C9101B9F-3694-4A40-8559-296399BEB140}]" c="ООО &quot;Ригла&quot;"/>
        <s v="[Клиент].[Клиенты].[Название].&amp;[{D043EA86-646E-4034-A9B7-2AB9A2F4F6A8}]" c="ООО &quot;Ригла&quot;"/>
        <s v="[Клиент].[Клиенты].[Название].&amp;[{04FC43A7-C1DC-4F04-B69D-2E408024F864}]" c="ООО &quot;Ригла&quot;"/>
        <s v="[Клиент].[Клиенты].[Название].&amp;[{88421629-DF9B-4AC6-8912-39E726A6C261}]" c="ООО &quot;Ригла&quot;"/>
        <s v="[Клиент].[Клиенты].[Название].&amp;[{6E531459-5FE6-4B19-99AB-3E2B50BFD6BB}]" c="ООО &quot;Ригла&quot;"/>
        <s v="[Клиент].[Клиенты].[Название].&amp;[{E0A2DD85-CC79-43B8-80DB-3F7A0113F1F1}]" c="ООО &quot;Ригла&quot;"/>
        <s v="[Клиент].[Клиенты].[Название].&amp;[{4F05727D-09F6-4382-9CCE-40CE990D5FC8}]" c="ООО &quot;Ригла&quot;"/>
        <s v="[Клиент].[Клиенты].[Название].&amp;[{117651DA-9635-46CE-B437-413D23E5CBEB}]" c="ООО &quot;Ригла&quot;"/>
        <s v="[Клиент].[Клиенты].[Название].&amp;[{6AA91228-A8A5-426D-8C29-41BE4BE2EA62}]" c="ООО &quot;Ригла&quot;"/>
        <s v="[Клиент].[Клиенты].[Название].&amp;[{5DC04038-B601-477E-8893-4204ED8A441A}]" c="ООО &quot;Ригла&quot;"/>
        <s v="[Клиент].[Клиенты].[Название].&amp;[{42DC4F86-EAEC-46D6-B945-43C86DB5C422}]" c="ООО &quot;Ригла&quot;"/>
        <s v="[Клиент].[Клиенты].[Название].&amp;[{9CF894EE-B986-44F4-9287-48ED7D7DCDA6}]" c="ООО &quot;Ригла&quot;"/>
        <s v="[Клиент].[Клиенты].[Название].&amp;[{71197C90-F6CE-4373-AB4C-51F98EAAD09E}]" c="ООО &quot;Ригла&quot;"/>
        <s v="[Клиент].[Клиенты].[Название].&amp;[{1ECA7B56-D546-4B2B-9531-53C839531FBF}]" c="ООО &quot;Ригла&quot;"/>
        <s v="[Клиент].[Клиенты].[Название].&amp;[{297F79A3-A862-4C76-AD2D-56E6A2336B5A}]" c="ООО &quot;Ригла&quot;"/>
        <s v="[Клиент].[Клиенты].[Название].&amp;[{38CE9E72-0299-4D4B-8190-5B125BAE4519}]" c="ООО &quot;Ригла&quot;"/>
        <s v="[Клиент].[Клиенты].[Название].&amp;[{439B1343-EE6A-41C0-ACA1-5CA4F504B84E}]" c="ООО &quot;Ригла&quot;"/>
        <s v="[Клиент].[Клиенты].[Название].&amp;[{F8FD98A0-CDA9-4683-B59A-6083BCB8CF0F}]" c="ООО &quot;Ригла&quot;"/>
        <s v="[Клиент].[Клиенты].[Название].&amp;[{ADA25E31-A3ED-4F98-989C-633D06CAC0D1}]" c="ООО &quot;Ригла&quot;"/>
        <s v="[Клиент].[Клиенты].[Название].&amp;[{5A3B1D66-1CA6-4049-9114-6515E90DD680}]" c="ООО &quot;Ригла&quot;"/>
        <s v="[Клиент].[Клиенты].[Название].&amp;[{B9225537-7ED1-4B4B-8A4E-6E6BF5910A1E}]" c="ООО &quot;Ригла&quot;"/>
        <s v="[Клиент].[Клиенты].[Название].&amp;[{E0EE4964-38B6-4D00-B46C-71CFFB318C83}]" c="ООО &quot;Ригла&quot;"/>
        <s v="[Клиент].[Клиенты].[Название].&amp;[{C9BFC4EF-C883-4F20-BDE8-73E0EB059E5A}]" c="ООО &quot;Ригла&quot;"/>
        <s v="[Клиент].[Клиенты].[Название].&amp;[{D64BBF11-4D2E-4E50-85F9-7B4A99B8C64F}]" c="ООО &quot;Ригла&quot;"/>
        <s v="[Клиент].[Клиенты].[Название].&amp;[{895C034F-7E3C-4EE3-B80D-7CCB207EBDC4}]" c="ООО &quot;Ригла&quot;"/>
        <s v="[Клиент].[Клиенты].[Название].&amp;[{6C073EFD-9919-4C07-8FC7-7D1A0414DD64}]" c="ООО &quot;Ригла&quot;"/>
        <s v="[Клиент].[Клиенты].[Название].&amp;[{4B329DCF-A345-4FF1-8CD0-7D9348B4E3B0}]" c="ООО &quot;Ригла&quot;"/>
        <s v="[Клиент].[Клиенты].[Название].&amp;[{FFC3A9D3-FBDE-4656-86F6-7DDEE3C64D11}]" c="ООО &quot;Ригла&quot;"/>
        <s v="[Клиент].[Клиенты].[Название].&amp;[{343F078B-5C54-4E80-9245-7EA07B9CE360}]" c="ООО &quot;Ригла&quot;"/>
        <s v="[Клиент].[Клиенты].[Название].&amp;[{5C0C8B67-ED0F-48E2-8E92-7EA365BAD568}]" c="ООО &quot;Ригла&quot;"/>
        <s v="[Клиент].[Клиенты].[Название].&amp;[{8FCCCF23-D804-432D-B482-804392E03BBC}]" c="ООО &quot;Ригла&quot;"/>
        <s v="[Клиент].[Клиенты].[Название].&amp;[{151F9820-B03A-4B9D-AE93-88D20FE9685F}]" c="ООО &quot;Ригла&quot;"/>
        <s v="[Клиент].[Клиенты].[Название].&amp;[{DA62C617-AB38-470D-8EF0-898DE746D14A}]" c="ООО &quot;Ригла&quot;"/>
        <s v="[Клиент].[Клиенты].[Название].&amp;[{9A04344A-F328-48E4-90E5-8AE52DF5F4D5}]" c="ООО &quot;Ригла&quot;"/>
        <s v="[Клиент].[Клиенты].[Название].&amp;[{CA32E72F-7D43-46CD-8FF5-8CA215E8A570}]" c="ООО &quot;Ригла&quot;"/>
        <s v="[Клиент].[Клиенты].[Название].&amp;[{55F218CA-6BC8-4C14-A892-8F2ADCA79259}]" c="ООО &quot;Ригла&quot;"/>
        <s v="[Клиент].[Клиенты].[Название].&amp;[{A2E5CCFB-676D-42CA-B2A0-9C1F2F6652D7}]" c="ООО &quot;Ригла&quot;"/>
        <s v="[Клиент].[Клиенты].[Название].&amp;[{412667B5-EE6E-44E7-9CC8-9E6BB278A44B}]" c="ООО &quot;Ригла&quot;"/>
        <s v="[Клиент].[Клиенты].[Название].&amp;[{CA54FAB8-2728-4E36-8D07-9EFBCC5129D1}]" c="ООО &quot;Ригла&quot;"/>
        <s v="[Клиент].[Клиенты].[Название].&amp;[{2324FE1C-B645-4C7D-9D69-A375785A2DC8}]" c="ООО &quot;Ригла&quot;"/>
        <s v="[Клиент].[Клиенты].[Название].&amp;[{3668BCC4-FDB7-4BCA-85E2-A3D4AC0A1827}]" c="ООО &quot;Ригла&quot;"/>
        <s v="[Клиент].[Клиенты].[Название].&amp;[{5E388F6C-5FFB-46DF-92CD-B66EFA011BDF}]" c="ООО &quot;Ригла&quot;"/>
        <s v="[Клиент].[Клиенты].[Название].&amp;[{76BC11DC-4EFF-4CEA-B6B0-B8DEDF927B8B}]" c="ООО &quot;Ригла&quot;"/>
        <s v="[Клиент].[Клиенты].[Название].&amp;[{2BED6557-1C7B-4C7E-9D61-BA72A79CF036}]" c="ООО &quot;Ригла&quot;"/>
        <s v="[Клиент].[Клиенты].[Название].&amp;[{7FC970E4-F0AC-43A7-A229-BEE06E74FB5B}]" c="ООО &quot;Ригла&quot;"/>
        <s v="[Клиент].[Клиенты].[Название].&amp;[{1D1D6F5E-FC7A-4677-848D-C678BDDB3E7D}]" c="ООО &quot;Ригла&quot;"/>
        <s v="[Клиент].[Клиенты].[Название].&amp;[{13871F16-0386-4478-A0A1-C8F0CC23EAD4}]" c="ООО &quot;Ригла&quot;"/>
        <s v="[Клиент].[Клиенты].[Название].&amp;[{06B29AF4-7CFF-4381-8A8C-CC2DBFB28B36}]" c="ООО &quot;Ригла&quot;"/>
        <s v="[Клиент].[Клиенты].[Название].&amp;[{23A6029C-2406-4E41-A1ED-CD8517736F0E}]" c="ООО &quot;Ригла&quot;"/>
        <s v="[Клиент].[Клиенты].[Название].&amp;[{ADA9E2DE-472D-4003-B8FE-CEA7D171794B}]" c="ООО &quot;Ригла&quot;"/>
        <s v="[Клиент].[Клиенты].[Название].&amp;[{5291715C-834E-4135-BFAF-D16351733CB6}]" c="ООО &quot;Ригла&quot;"/>
        <s v="[Клиент].[Клиенты].[Название].&amp;[{086EAE51-F730-4F47-9CEF-D41EDC9FF3E7}]" c="ООО &quot;Ригла&quot;"/>
        <s v="[Клиент].[Клиенты].[Название].&amp;[{12931E6D-C236-4E89-8708-DC7C1546157C}]" c="ООО &quot;Ригла&quot;"/>
        <s v="[Клиент].[Клиенты].[Название].&amp;[{7858656A-BA9A-41AD-9C97-E40A71A760AC}]" c="ООО &quot;Ригла&quot;"/>
        <s v="[Клиент].[Клиенты].[Название].&amp;[{3DD7AB81-BABE-444D-806C-E833BD6135E1}]" c="ООО &quot;Ригла&quot;"/>
        <s v="[Клиент].[Клиенты].[Название].&amp;[{5A7F5E12-BB5E-4149-8639-E84141338B73}]" c="ООО &quot;Ригла&quot;"/>
        <s v="[Клиент].[Клиенты].[Название].&amp;[{3FD524AB-8BA1-449C-9D9B-E854C581FE8B}]" c="ООО &quot;Ригла&quot;"/>
        <s v="[Клиент].[Клиенты].[Название].&amp;[{06B5711E-E1BC-4A18-AFDA-E9BB38D6E319}]" c="ООО &quot;Ригла&quot;"/>
        <s v="[Клиент].[Клиенты].[Название].&amp;[{CB6B01CB-BC68-4B85-8F22-EB35A8FDC55C}]" c="ООО &quot;Ригла&quot;"/>
        <s v="[Клиент].[Клиенты].[Название].&amp;[{B366B9C1-546E-4074-A5FB-ECA353D72470}]" c="ООО &quot;Ригла&quot;"/>
        <s v="[Клиент].[Клиенты].[Название].&amp;[{DA17AE77-A8C1-4231-A053-ED3626A5B711}]" c="ООО &quot;Ригла&quot;"/>
        <s v="[Клиент].[Клиенты].[Название].&amp;[{112A52C7-3CAE-4B49-85C3-EE9C660B429D}]" c="ООО &quot;Ригла&quot;"/>
        <s v="[Клиент].[Клиенты].[Название].&amp;[{C1D66135-6CF2-41B5-BD87-EEF625FA3C6A}]" c="ООО &quot;Ригла&quot;"/>
        <s v="[Клиент].[Клиенты].[Название].&amp;[{D7820A1B-01AD-48BA-ADF6-F1ABDE4A45D7}]" c="ООО &quot;Ригла&quot;"/>
        <s v="[Клиент].[Клиенты].[Название].&amp;[{993D0488-C9F2-490F-87D6-F6C35E3E2A50}]" c="ООО &quot;Ригла&quot;"/>
        <s v="[Клиент].[Клиенты].[Название].&amp;[{CE373F3D-8291-41C0-BAFA-F96BABFA6BC8}]" c="ООО &quot;Ригла&quot;"/>
        <s v="[Клиент].[Клиенты].[Название].&amp;[{7BE0ABD5-201C-41B6-A290-FAFFBC94D71C}]" c="ООО &quot;Ригла&quot;"/>
        <s v="[Клиент].[Клиенты].[Название].&amp;[{26FF33CE-95F6-4230-887A-FBE2E727BCE6}]" c="ООО &quot;Ригла&quot;"/>
        <s v="[Клиент].[Клиенты].[Название].&amp;[{D0D81554-3303-4AD3-B92C-3F6379B5A52A}]" c="ООО &quot;РПК&quot;"/>
        <s v="[Клиент].[Клиенты].[Название].&amp;[{37FB2459-5404-49F7-954F-7F69265CB3F4}]" c="ООО &quot;РПК&quot;"/>
        <s v="[Клиент].[Клиенты].[Название].&amp;[{42275DFB-B19E-4A40-AB1B-F872B181A077}]" c="ООО &quot;РПК&quot;"/>
        <s v="[Клиент].[Клиенты].[Название].&amp;[{C124FE2B-82FB-4BBC-9492-35CB6F8F324C}]" c="ООО &quot;Северный&quot;"/>
        <s v="[Клиент].[Клиенты].[Название].&amp;[{361A8FA0-0091-4544-A5EC-395DF3BED7CF}]" c="ООО &quot;Северный&quot;"/>
        <s v="[Клиент].[Клиенты].[Название].&amp;[{F0E5C150-90DF-4CF7-9466-4888E293E10C}]" c="ООО &quot;Северный&quot;"/>
        <s v="[Клиент].[Клиенты].[Название].&amp;[{FA1D1C14-9965-4078-9D6E-97D28299CA7A}]" c="ООО &quot;Северный&quot;"/>
        <s v="[Клиент].[Клиенты].[Название].&amp;[{152191E7-5668-41D2-9E65-9FA8B4DA65B8}]" c="ООО &quot;Северный&quot;"/>
        <s v="[Клиент].[Клиенты].[Название].&amp;[{29AEB8AA-D351-4F24-8D45-A92E5BF2BE58}]" c="ООО &quot;Северный&quot;"/>
        <s v="[Клиент].[Клиенты].[Название].&amp;[{9C61A786-8446-4D36-ABA4-F6B8FC82FDE1}]" c="ООО &quot;Северный&quot;"/>
        <s v="[Клиент].[Клиенты].[Название].&amp;[{27E943D5-23B2-44D0-92E3-896D17AA1AF6}]" c="ООО &quot;Сенат А&quot;"/>
        <s v="[Клиент].[Клиенты].[Название].&amp;[{A269D54A-8DA0-4BA5-B822-22CA170BFBFE}]" c="ООО &quot;Соло&quot;"/>
        <s v="[Клиент].[Клиенты].[Название].&amp;[{81C57A14-0322-44FF-A08B-4B90989D3D8B}]" c="ООО &quot;Соло&quot;"/>
        <s v="[Клиент].[Клиенты].[Название].&amp;[{C9B23795-F27F-4B52-852E-60C262F39D2A}]" c="ООО &quot;Соло&quot;"/>
        <s v="[Клиент].[Клиенты].[Название].&amp;[{42CE3BA3-61B0-49EE-9B4C-63162E3A97D0}]" c="ООО &quot;Соло&quot;"/>
        <s v="[Клиент].[Клиенты].[Название].&amp;[{A20ED404-0F58-497F-BC9D-8B5E481DAD74}]" c="ООО &quot;Соло&quot;"/>
        <s v="[Клиент].[Клиенты].[Название].&amp;[{6D1155CF-636D-487C-992D-2D575AB03508}]" c="ООО &quot;Социальная аптека&quot;"/>
        <s v="[Клиент].[Клиенты].[Название].&amp;[{0904A509-60CB-4E75-B74F-3225A7D7C2C0}]" c="ООО &quot;Социальная аптека&quot;"/>
        <s v="[Клиент].[Клиенты].[Название].&amp;[{C90DFC90-BC84-429E-AA2B-355FEFF9D72B}]" c="ООО &quot;Социальная аптека&quot;"/>
        <s v="[Клиент].[Клиенты].[Название].&amp;[{E503FA03-7236-459C-A020-68EDAFD55229}]" c="ООО &quot;Социальная аптека&quot;"/>
        <s v="[Клиент].[Клиенты].[Название].&amp;[{DA1192F1-42D8-4766-8B2B-766255E41A4D}]" c="ООО &quot;Социальная аптека&quot;"/>
        <s v="[Клиент].[Клиенты].[Название].&amp;[{4DA1E121-C753-463F-86F9-8F5B560E88E2}]" c="ООО &quot;Социальная аптека&quot;"/>
        <s v="[Клиент].[Клиенты].[Название].&amp;[{EA744E0B-125D-44C7-AA9D-A72796C29D1B}]" c="ООО &quot;Социальная аптека&quot;"/>
        <s v="[Клиент].[Клиенты].[Название].&amp;[{139EA6C0-FE5F-428A-9A11-A945F7EE7460}]" c="ООО &quot;Социальная аптека&quot;"/>
        <s v="[Клиент].[Клиенты].[Название].&amp;[{92621684-D69A-43C6-991E-B672881A59DB}]" c="ООО &quot;Социальная аптека&quot;"/>
        <s v="[Клиент].[Клиенты].[Название].&amp;[{7E5045B6-4701-47A7-BD42-C7F585914326}]" c="ООО &quot;Социальная аптека&quot;"/>
        <s v="[Клиент].[Клиенты].[Название].&amp;[{A6086BB8-53E1-42F9-95B5-5523961B25C1}]" c="ООО &quot;ТАЛЕО&quot;"/>
        <s v="[Клиент].[Клиенты].[Название].&amp;[{41B5447C-A50F-4500-8374-BF5A52333085}]" c="ООО &quot;ТАЛЕО&quot;"/>
        <s v="[Клиент].[Клиенты].[Название].&amp;[{EA47297B-B64D-4031-8BCB-6FD3B6693BD3}]" c="ООО &quot;Титан&quot;"/>
        <s v="[Клиент].[Клиенты].[Название].&amp;[{87FED5E7-137A-4BD3-AD8F-62527D28AC66}]" c="ООО &quot;ТРИКА&quot;"/>
        <s v="[Клиент].[Клиенты].[Название].&amp;[{87417975-14A1-4AEE-9972-0C1FCA8659FB}]" c="ООО &quot;Фармамаркет&quot;"/>
        <s v="[Клиент].[Клиенты].[Название].&amp;[{DCE659EA-DE19-46D0-9F2B-C1DC1FF34FE0}]" c="ООО &quot;Фарматун-6&quot;"/>
        <s v="[Клиент].[Клиенты].[Название].&amp;[{804F0363-0495-4720-BD27-9C7BFB3C56E6}]" c="ООО &quot;Фарматун-7&quot;"/>
        <s v="[Клиент].[Клиенты].[Название].&amp;[{CE065C91-7C11-48AF-8651-998E4769DF0C}]" c="ООО &quot;Фармацевтическая гильдия&quot;"/>
        <s v="[Клиент].[Клиенты].[Название].&amp;[{337B7FE6-0C99-44C5-919B-184B6BF1B7FD}]" c="ООО &quot;Фармация-2&quot;"/>
        <s v="[Клиент].[Клиенты].[Название].&amp;[{90FF14E6-818A-4798-8267-19F19C29B410}]" c="ООО &quot;Фармация-2&quot;"/>
        <s v="[Клиент].[Клиенты].[Название].&amp;[{652A446C-EFFD-4CE9-8972-45306D3D9505}]" c="ООО &quot;Фармация-2&quot;"/>
        <s v="[Клиент].[Клиенты].[Название].&amp;[{14398BF9-F692-489E-B629-52E32568A1C2}]" c="ООО &quot;Фармация-2&quot;"/>
        <s v="[Клиент].[Клиенты].[Название].&amp;[{3D66C91C-A83A-4782-9A31-62DB5B1B54F5}]" c="ООО &quot;Фармация-2&quot;"/>
        <s v="[Клиент].[Клиенты].[Название].&amp;[{960CBEA6-1EC7-4FEC-9109-6E39ABCDF50B}]" c="ООО &quot;Фармация-2&quot;"/>
        <s v="[Клиент].[Клиенты].[Название].&amp;[{90F14948-127B-433C-A9CD-B8FA39DC045E}]" c="ООО &quot;Фармация-2&quot;"/>
        <s v="[Клиент].[Клиенты].[Название].&amp;[{82D4FC97-078B-4F8E-9BD7-D86AEA45E95A}]" c="ООО &quot;Фармация-2&quot;"/>
        <s v="[Клиент].[Клиенты].[Название].&amp;[{13F0DA0E-C20E-4C44-AA7C-0324ABF54FB9}]" c="ООО &quot;ФарМед&quot;"/>
        <s v="[Клиент].[Клиенты].[Название].&amp;[{DBD1FA63-F946-4518-91A8-0AB750C78689}]" c="ООО &quot;ФармСогласие&quot;"/>
        <s v="[Клиент].[Клиенты].[Название].&amp;[{8D474591-C2E5-42C7-9402-11BB06B2B140}]" c="ООО &quot;ФармСогласие&quot;"/>
        <s v="[Клиент].[Клиенты].[Название].&amp;[{6179D23B-E606-455E-8423-19A226BEC751}]" c="ООО &quot;ФармСогласие&quot;"/>
        <s v="[Клиент].[Клиенты].[Название].&amp;[{D2360C2A-B52E-4466-A4DD-1CA739E18300}]" c="ООО &quot;ФармСогласие&quot;"/>
        <s v="[Клиент].[Клиенты].[Название].&amp;[{0D20AE11-BD10-4756-A65D-2A3039829B6B}]" c="ООО &quot;ФармСогласие&quot;"/>
        <s v="[Клиент].[Клиенты].[Название].&amp;[{C835E2CC-6105-4D06-B318-60F69E899562}]" c="ООО &quot;ФармСогласие&quot;"/>
        <s v="[Клиент].[Клиенты].[Название].&amp;[{21F20AAB-B2F8-40C7-9DB9-9839006A3975}]" c="ООО &quot;ФармСогласие&quot;"/>
        <s v="[Клиент].[Клиенты].[Название].&amp;[{4B051F2E-C78E-4A50-B16F-B4BCFFC4ADD9}]" c="ООО &quot;ФармСогласие&quot;"/>
        <s v="[Клиент].[Клиенты].[Название].&amp;[{1B3B7E1E-B104-4189-B1AF-D3234185F160}]" c="ООО &quot;ФармСогласие&quot;"/>
        <s v="[Клиент].[Клиенты].[Название].&amp;[{3E65969D-61E4-4331-8DBD-F69689ACFEE2}]" c="ООО &quot;ФармСогласие&quot;"/>
        <s v="[Клиент].[Клиенты].[Название].&amp;[{E1578DEA-10A3-4219-834E-C015B817F4EF}]" c="ООО &quot;ФЕНИКС&quot;"/>
        <s v="[Клиент].[Клиенты].[Название].&amp;[{0AC6CA68-11BF-4AB6-9BCC-151AC7CDF316}]" c="ООО &quot;Фирма &quot;Квант-ВФ&quot;"/>
        <s v="[Клиент].[Клиенты].[Название].&amp;[{5D7855CC-7C8D-46EF-BC5A-1D918BC616F0}]" c="ООО &quot;Фирма &quot;Квант-ВФ&quot;"/>
        <s v="[Клиент].[Клиенты].[Название].&amp;[{D0F6C806-B5CC-4468-82D3-E86DEC0B5F5D}]" c="ООО &quot;Фирма &quot;Квант-ВФ&quot;"/>
        <s v="[Клиент].[Клиенты].[Название].&amp;[{90C6AD6B-7139-4CF5-A317-4B469AB55383}]" c="ООО &quot;Флора-Фарм&quot;"/>
        <s v="[Клиент].[Клиенты].[Название].&amp;[{F66AA230-305D-4010-ADC1-F1EEC9F65F63}]" c="ООО &quot;Флора-Фарм&quot;"/>
        <s v="[Клиент].[Клиенты].[Название].&amp;[{B8F8FFD8-590C-4EA8-9ECD-4C08FA6293C3}]" c="ООО &quot;Формед-Ярославль&quot;"/>
        <s v="[Клиент].[Клиенты].[Название].&amp;[{BD8E0BC1-DFC0-4269-B2EF-8FD13FAE11FA}]" c="ООО &quot;Формед-Ярославль&quot;"/>
        <s v="[Клиент].[Клиенты].[Название].&amp;[{4B55B4F8-0A30-43FF-97D6-1E25E2CBD697}]" c="ООО &quot;ХитонМед&quot;"/>
        <s v="[Клиент].[Клиенты].[Название].&amp;[{D4885378-0972-4A6D-9F69-383495F4EF17}]" c="ООО &quot;ХитонМед&quot;"/>
        <s v="[Клиент].[Клиенты].[Название].&amp;[{0077F957-DEB4-4E37-8523-41187A5EFEE7}]" c="ООО &quot;ХитонМед&quot;"/>
        <s v="[Клиент].[Клиенты].[Название].&amp;[{7D8AEB48-534C-4BF9-9A42-AF4F06AA8ECF}]" c="ООО &quot;ХитонМед&quot;"/>
        <s v="[Клиент].[Клиенты].[Название].&amp;[{AC5B4261-E986-49CC-AB51-B90C909C4EB4}]" c="ООО &quot;ХитонМед&quot;"/>
        <s v="[Клиент].[Клиенты].[Название].&amp;[{65EA7366-D86A-438C-B677-90C9EA72AACF}]" c="ООО &quot;ЭВЕРЕСТ&quot;"/>
        <s v="[Клиент].[Клиенты].[Название].&amp;[{13542F1C-1035-4EA6-A6EE-666AAE76ADDB}]" c="ООО &quot;ЭРКАФАРМ Поволжье&quot;"/>
        <s v="[Клиент].[Клиенты].[Название].&amp;[{D2D74121-4C16-4DD3-BD47-8012BAD33401}]" c="ООО &quot;ЭРКАФАРМ Поволжье&quot;"/>
        <s v="[Клиент].[Клиенты].[Название].&amp;[{6B1387B2-2FE1-4CF9-A98F-95384D34437A}]" c="ООО &quot;ЭРКАФАРМ Поволжье&quot;"/>
        <s v="[Клиент].[Клиенты].[Название].&amp;[{A4D6FCBA-6BBC-4518-942E-D1AF50080ACD}]" c="ООО &quot;Юкон&quot;"/>
        <s v="[Клиент].[Клиенты].[Название].&amp;[{3DE6547B-D8D5-48DE-900A-0700DE1F4F3B}]" c="ООО &quot;Юкон-2&quot;"/>
        <s v="[Клиент].[Клиенты].[Название].&amp;[{FB1F6EEB-E3EA-49BD-8693-0B619103B5CB}]" c="ООО &quot;Юкон-2&quot;"/>
        <s v="[Клиент].[Клиенты].[Название].&amp;[{A973367D-37F1-4076-B703-6C3782A91536}]" c="ООО &quot;Юкон-2&quot;"/>
        <s v="[Клиент].[Клиенты].[Название].&amp;[{DA7C6E31-A4E3-4E11-AC5B-974DCE0426AB}]" c="ООО &quot;Юкон-2&quot;"/>
        <s v="[Клиент].[Клиенты].[Название].&amp;[{99042B69-8CDC-4443-906F-C6A73E482FE7}]" c="ООО &quot;Юкон-2&quot;"/>
        <s v="[Клиент].[Клиенты].[Название].&amp;[{44A4667E-BE94-43A4-9C00-F5717CCC6EC5}]" c="ООО &quot;Юкон-2&quot;"/>
        <s v="[Клиент].[Клиенты].[Название].&amp;[{08D3F537-A843-4B17-83AD-3E81B5650D88}]" c="ООО &quot;Юкон-Фарм&quot;"/>
        <s v="[Клиент].[Клиенты].[Название].&amp;[{FFBA51B3-E19E-4675-97B5-91E0411DB6CF}]" c="ООО &quot;Юкон-Фарм&quot;"/>
        <s v="[Клиент].[Клиенты].[Название].&amp;[{DCD369A8-BA3C-4C5E-B9C0-E0AB643047AC}]" c="ООО &quot;Юкон-Фарм&quot;"/>
        <s v="[Клиент].[Клиенты].[Название].&amp;[{7BC05CB2-3203-491D-96D8-EB7012004C6F}]" c="ООО &quot;Юкон-Фарм&quot;"/>
        <s v="[Клиент].[Клиенты].[Название].&amp;[{EAF95B96-565A-43BD-83FE-2F7DBDA55346}]" c="ООО &quot;Яр Альфа Трейд&quot;"/>
        <s v="[Клиент].[Клиенты].[Название].&amp;[{C923CE55-7E50-4C0B-A24D-1F8BF819CE61}]" c="ООО &quot;Яринвест Медикал&quot;"/>
        <s v="[Клиент].[Клиенты].[Название].&amp;[{8584EE7F-A4A1-4ED7-9AE8-4064B83F1445}]" c="ООО &quot;Яринвест Медикал&quot;"/>
        <s v="[Клиент].[Клиенты].[Название].&amp;[{7D8243C1-10D1-43D0-AB7C-605F05938CB5}]" c="ООО &quot;Яринвест Медикал&quot;"/>
        <s v="[Клиент].[Клиенты].[Название].&amp;[{D49DC283-CD19-4A87-A8FA-68B04A12B535}]" c="ООО &quot;Яринвест Медикал&quot;"/>
        <s v="[Клиент].[Клиенты].[Название].&amp;[{51F11CA6-0D85-4D1F-BAF9-825393293543}]" c="ООО &quot;Яринвест Медикал&quot;"/>
        <s v="[Клиент].[Клиенты].[Название].&amp;[{9C7ADEC0-6A8D-4C7B-95D0-B024DF3387C6}]" c="ООО &quot;Яринвест Медикал&quot;"/>
        <s v="[Клиент].[Клиенты].[Название].&amp;[{8A5CDEF2-F780-4ABD-A578-BEBDFBFC38C7}]" c="ООО &quot;Яринвест Медикал&quot;"/>
        <s v="[Клиент].[Клиенты].[Название].&amp;[{82DB5857-B47D-48B9-AA79-C899A44BFF71}]" c="ООО &quot;Яринвест Медикал&quot;"/>
        <s v="[Клиент].[Клиенты].[Название].&amp;[{8DF66DBD-204B-4980-8688-DB12734181F0}]" c="ООО &quot;Яринвест Медикал&quot;"/>
        <s v="[Клиент].[Клиенты].[Название].&amp;[{A6466A9B-925D-4D1C-87B4-EACA209032BD}]" c="ООО &quot;Яринвест Медикал&quot;"/>
        <s v="[Клиент].[Клиенты].[Название].&amp;[{B2E6537B-C520-4344-AC09-BAE07FE411D7}]" c="ООО &quot;Яринмед&quot;"/>
        <s v="[Клиент].[Клиенты].[Название].&amp;[{1306611C-4DFA-4E83-AD93-05DF4AE7BF9E}]" c="ООО «Аскор»"/>
        <s v="[Клиент].[Клиенты].[Название].&amp;[{F67D5E97-5127-4742-BD3E-4788E6AE38AF}]" c="ООО «Аскор»"/>
        <s v="[Клиент].[Клиенты].[Название].&amp;[{435A56BA-A3A0-404D-9521-0A65CF031A85}]" c="ООО «Здравушка»"/>
        <s v="[Клиент].[Клиенты].[Название].&amp;[{A242A5C6-798B-411F-814F-B5716343F420}]" c="ООО «Здравушка»"/>
        <s v="[Клиент].[Клиенты].[Название].&amp;[{85A85246-ABE6-4ADC-BB8E-F3F8134E08ED}]" c="ООО «МЕДИН»"/>
        <s v="[Клиент].[Клиенты].[Название].&amp;[{F42ED3BA-AF81-481F-BE41-7171C2A4D239}]" c="ООО «МОНОЛОГ»"/>
        <s v="[Клиент].[Клиенты].[Название].&amp;[{CF68C8C6-EDBA-48A0-BB87-96505804250A}]" c="ООО «МОНОЛОГ»"/>
        <s v="[Клиент].[Клиенты].[Название].&amp;[{8D9C05C4-E4A5-4C73-96D8-ADADEC6112AC}]" c="ООО «ФАРМ-ТВ»"/>
        <s v="[Клиент].[Клиенты].[Название].&amp;[{138F100B-0D9F-4F88-A2C5-37D332F48474}]" c="ООО Сеть Социальных Аптек &quot;Столички&quot;"/>
        <s v="[Клиент].[Клиенты].[Название].&amp;[{3144D9CA-DB0C-4EBD-ACB4-39B9A62C4D75}]" c="ООО Сеть Социальных Аптек &quot;Столички&quot;"/>
        <s v="[Клиент].[Клиенты].[Название].&amp;[{EEA11A61-7848-43C5-A942-3AC56CC5FF36}]" c="ООО Сеть Социальных Аптек &quot;Столички&quot;"/>
        <s v="[Клиент].[Клиенты].[Название].&amp;[{035AA633-41FA-4EC8-9D4B-7E1513951FA2}]" c="ООО Сеть Социальных Аптек &quot;Столички&quot;"/>
        <s v="[Клиент].[Клиенты].[Название].&amp;[{B8F5D54A-141B-457B-8751-8AFD6C814805}]" c="ООО Сеть Социальных Аптек &quot;Столички&quot;"/>
        <s v="[Клиент].[Клиенты].[Название].&amp;[{5795F4BF-9E91-4222-A107-94CD147BE5C8}]" c="ООО Сеть Социальных Аптек &quot;Столички&quot;"/>
        <s v="[Клиент].[Клиенты].[Название].&amp;[{843ECB15-D9C1-4815-B4CF-A810D75CD2E1}]" c="ООО Фармацевтическое предприятие &quot;Альтаир&quot;"/>
        <s v="[Клиент].[Клиенты].[Название].&amp;[{94D35B06-E922-425E-ACF5-C623A5A38CEB}]" c="ООО Фармацевтическое предприятие &quot;Альтаир&quot;"/>
        <s v="[Клиент].[Клиенты].[Название].&amp;[{ECEE6B14-6DFB-426E-BC13-D2552371BAE8}]" c="ООО Фармацевтическое предприятие &quot;Альтаир&quot;"/>
        <s v="[Клиент].[Клиенты].[Название].&amp;[{D51BEC18-0CAC-495E-813F-E518D8C0A62F}]" c="ООО Фармацевтическое предприятие &quot;Альтаир&quot;"/>
        <s v="[Клиент].[Клиенты].[Название].&amp;[{7B4C5799-F0E8-41F3-9000-F7B3287EA7E7}]" c="ООО Фармацевтическое предприятие &quot;Альтаир&quot;"/>
        <s v="[Клиент].[Клиенты].[Название].&amp;[{215D5B3B-3A50-42DF-9E1D-1518B2A71AC8}]" c="ООО фирма &quot;Аптекарь&quot;"/>
        <s v="[Клиент].[Клиенты].[Название].&amp;[{869FFA2F-FDF4-498A-A70E-2A57153BE516}]" c="ООО фирма &quot;Аптекарь&quot;"/>
        <s v="[Клиент].[Клиенты].[Название].&amp;[{99D19284-780C-43F5-99ED-3F79B3A4B106}]" c="ООО фирма &quot;Аптекарь&quot;"/>
        <s v="[Клиент].[Клиенты].[Название].&amp;[{E686E725-4554-45B6-BC57-75053E5A771F}]" c="ООО фирма &quot;Аптекарь&quot;"/>
        <s v="[Клиент].[Клиенты].[Название].&amp;[{E048AD6F-314C-42A1-ABD8-8EF735CF745F}]" c="ООО фирма &quot;Аптекарь&quot;"/>
        <s v="[Клиент].[Клиенты].[Название].&amp;[{3C8F09DE-6532-4453-B408-990350BC2486}]" c="ООО фирма &quot;Аптекарь&quot;"/>
        <s v="[Клиент].[Клиенты].[Название].&amp;[{CD2FFDFF-8E39-4189-88D6-A61D01EDF8D5}]" c="ООО фирма &quot;Аптекарь&quot;"/>
        <s v="[Клиент].[Клиенты].[Название].&amp;[{FF29AE6C-41EE-4C89-9D3F-AFF1A403BB1E}]" c="ООО фирма &quot;Аптекарь&quot;"/>
        <s v="[Клиент].[Клиенты].[Название].&amp;[{5C2DB36E-E642-4A31-9697-D2FA60EBFD9C}]" c="ООО фирма &quot;Аптекарь&quot;"/>
        <s v="[Клиент].[Клиенты].[Название].&amp;[{BAFC84BE-E14C-4D92-A0B7-EBBFE2B4BD7F}]" c="ООО фирма &quot;Аптекарь&quot;"/>
        <s v="[Клиент].[Клиенты].[Название].&amp;[{54C4E886-4C77-4E61-907B-FC6AAC60986F}]" c="ООО фирма &quot;Аптекарь&quot;"/>
        <s v="[Клиент].[Клиенты].[Название].&amp;[{CE31DC23-1D69-40DF-86D8-C0EC781B36BA}]" c="ООО&quot;ВинФарма&quot;"/>
        <s v="[Клиент].[Клиенты].[Название].&amp;[{48E90DC9-D700-47BE-91C4-60A3881434A2}]" c="ПО &quot;Борок&quot;"/>
        <s v="[Клиент].[Клиенты].[Название].&amp;[{FBC8A182-BAB8-41FF-B7C1-DF8DAFF33D8E}]" c="Ригла 2507 г.Ярославльпр.Ленинград/Урицк"/>
      </sharedItems>
    </cacheField>
    <cacheField name="[Клиент].[Адрес].[Адрес ТТ]" caption="Адрес ТТ" numFmtId="0" hierarchy="13" level="1">
      <sharedItems count="498">
        <s v="[Клиент].[Адрес].[Адрес ТТ].&amp;[{C9491A29-7C37-4C44-88DD-CAEFDBF34B82}]" c="1-я Выборгская ул д. 52"/>
        <s v="[Клиент].[Адрес].[Адрес ТТ].&amp;[{F0E5C150-90DF-4CF7-9466-4888E293E10C}]" c="1-я Камышевского шоссе линия д. 16А"/>
        <s v="[Клиент].[Адрес].[Адрес ТТ].&amp;[{F1FF8CB5-CF13-407B-B81A-818EFF2102B3}]" c="1-я Путевая ул д. 7"/>
        <s v="[Клиент].[Адрес].[Адрес ТТ].&amp;[{6B00B7B0-0402-4548-BC46-5B9894296245}]" c="20 лет Октября ул д. 2"/>
        <s v="[Клиент].[Адрес].[Адрес ТТ].&amp;[{C839E9F6-DDF7-4B40-9749-59C087BDA1AE}]" c="2-я Портовая ул д. 16"/>
        <s v="[Клиент].[Адрес].[Адрес ТТ].&amp;[{04653D3F-853A-4FAD-BB32-2074006A81CF}]" c="2-я Портовая ул д. 8"/>
        <s v="[Клиент].[Адрес].[Адрес ТТ].&amp;[{939673D5-F052-4BB8-9A62-8A1F0FF2B587}]" c="50 лет ВЛКСМ ул д. 1"/>
        <s v="[Клиент].[Адрес].[Адрес ТТ].&amp;[{1C32147E-4673-4ED1-A009-90A49ADA0F7C}]" c="50 лет ВЛКСМ ул д. 10"/>
        <s v="[Клиент].[Адрес].[Адрес ТТ].&amp;[{6E2B9DB4-64C6-4B0F-A31C-A641ADC443A7}]" c="50 лет ВЛКСМ ул д. 32"/>
        <s v="[Клиент].[Адрес].[Адрес ТТ].&amp;[{96C4F271-D0DF-4E0A-8CE8-8B2EF4B0C749}]" c="50 лет ВЛКСМ ул д. 42"/>
        <s v="[Клиент].[Адрес].[Адрес ТТ].&amp;[{46DF089E-DBAD-4EBF-B3AE-F6862166C675}]" c="50 Лет Октября пр-кт д. 12"/>
        <s v="[Клиент].[Адрес].[Адрес ТТ].&amp;[{5DC04038-B601-477E-8893-4204ED8A441A}]" c="50 Лет Октября пр-кт д. 22"/>
        <s v="[Клиент].[Адрес].[Адрес ТТ].&amp;[{0BF36AE4-461B-4122-94DA-118C85172216}]" c="50 Лет Октября пр-кт д. 27"/>
        <s v="[Клиент].[Адрес].[Адрес ТТ].&amp;[{6A05E4A9-8AED-469D-9D49-3F0E1681659E}]" c="50 Лет Октября пр-кт д. 29"/>
        <s v="[Клиент].[Адрес].[Адрес ТТ].&amp;[{6D1155CF-636D-487C-992D-2D575AB03508}]" c="50 лет Октября ул д. 4/3"/>
        <s v="[Клиент].[Адрес].[Адрес ТТ].&amp;[{117651DA-9635-46CE-B437-413D23E5CBEB}]" c="50-летия Победы пр-кт д. 13Б"/>
        <s v="[Клиент].[Адрес].[Адрес ТТ].&amp;[{04FC43A7-C1DC-4F04-B69D-2E408024F864}]" c="50-летия Победы пр-кт д. 35"/>
        <s v="[Клиент].[Адрес].[Адрес ТТ].&amp;[{AD4DA49F-7B78-4561-BE9D-96DFC55D205B}]" c="50-летия Победы пр-кт д. 6"/>
        <s v="[Клиент].[Адрес].[Адрес ТТ].&amp;[{0D2076D8-6997-4592-B666-D3F668E15E30}]" c="50-летия Победы пр-кт д. 6"/>
        <s v="[Клиент].[Адрес].[Адрес ТТ].&amp;[{F42ED3BA-AF81-481F-BE41-7171C2A4D239}]" c="6-я Железнодорожная ул д. 2"/>
        <s v="[Клиент].[Адрес].[Адрес ТТ].&amp;[{FFBA51B3-E19E-4675-97B5-91E0411DB6CF}]" c="8 Марта ул д. 10"/>
        <s v="[Клиент].[Адрес].[Адрес ТТ].&amp;[{089D8DAD-A754-4B9E-B748-75EFFD7A3EF5}]" c="8 Марта ул д. 14"/>
        <s v="[Клиент].[Адрес].[Адрес ТТ].&amp;[{4B051F2E-C78E-4A50-B16F-B4BCFFC4ADD9}]" c="8 Марта ул д. 14"/>
        <s v="[Клиент].[Адрес].[Адрес ТТ].&amp;[{E7D8D34B-624B-4A05-B2C4-6C515A2655DC}]" c="9 Мая ул д. 21"/>
        <s v="[Клиент].[Адрес].[Адрес ТТ].&amp;[{A80919CA-64DD-4971-A399-EA7C78F785BA}]" c="9 Января ул д. 47"/>
        <s v="[Клиент].[Адрес].[Адрес ТТ].&amp;[{FFC3A9D3-FBDE-4656-86F6-7DDEE3C64D11}]" c="N1 мкр д. 1"/>
        <s v="[Клиент].[Адрес].[Адрес ТТ].&amp;[{C923CE55-7E50-4C0B-A24D-1F8BF819CE61}]" c="N1 мкр д. 9"/>
        <s v="[Клиент].[Адрес].[Адрес ТТ].&amp;[{37FB2459-5404-49F7-954F-7F69265CB3F4}]" c="N2 мкр д. 20"/>
        <s v="[Клиент].[Адрес].[Адрес ТТ].&amp;[{7205B56B-EDC2-4912-A6DE-49E7CA7E3144}]" c="Авиаторов пр-кт д. 100"/>
        <s v="[Клиент].[Адрес].[Адрес ТТ].&amp;[{F37AD7C3-D6B9-4F3B-B022-64FBEFA1F937}]" c="Авиаторов пр-кт д. 159"/>
        <s v="[Клиент].[Адрес].[Адрес ТТ].&amp;[{82DB5857-B47D-48B9-AA79-C899A44BFF71}]" c="Авиаторов пр-кт д. 74"/>
        <s v="[Клиент].[Адрес].[Адрес ТТ].&amp;[{E1578DEA-10A3-4219-834E-C015B817F4EF}]" c="Авиаторов пр-кт д. 88"/>
        <s v="[Клиент].[Адрес].[Адрес ТТ].&amp;[{60E2E6A0-81CA-4D80-AD77-9A9C67F2F532}]" c="Академика Колмогорова ул д. 16"/>
        <s v="[Клиент].[Адрес].[Адрес ТТ].&amp;[{CEB05B71-0F2C-4F22-931C-313B2E9EA479}]" c="Алмазная ул д. 1 КОРП 3"/>
        <s v="[Клиент].[Адрес].[Адрес ТТ].&amp;[{960CBEA6-1EC7-4FEC-9109-6E39ABCDF50B}]" c="Андропова ул д. 27/19"/>
        <s v="[Клиент].[Адрес].[Адрес ТТ].&amp;[{82D4FC97-078B-4F8E-9BD7-D86AEA45E95A}]" c="Архангельский проезд д. 3"/>
        <s v="[Клиент].[Адрес].[Адрес ТТ].&amp;[{F66AA230-305D-4010-ADC1-F1EEC9F65F63}]" c="Бабича ул д. 11 КОРП 4"/>
        <s v="[Клиент].[Адрес].[Адрес ТТ].&amp;[{F6E3B4AE-206B-4048-89C6-40E35D5D888A}]" c="Бабича ул д. 14"/>
        <s v="[Клиент].[Адрес].[Адрес ТТ].&amp;[{934E6028-AB01-4D96-B821-C37A32F647CD}]" c="Бабича ул д. 14"/>
        <s v="[Клиент].[Адрес].[Адрес ТТ].&amp;[{2BED6557-1C7B-4C7E-9D61-BA72A79CF036}]" c="Бабича ул д. 28"/>
        <s v="[Клиент].[Адрес].[Адрес ТТ].&amp;[{72322D28-B9F3-4210-8104-096E3AF9796E}]" c="Бабушкина ул д. 29"/>
        <s v="[Клиент].[Адрес].[Адрес ТТ].&amp;[{BD8E0BC1-DFC0-4269-B2EF-8FD13FAE11FA}]" c="Базовая ул д. 2"/>
        <s v="[Клиент].[Адрес].[Адрес ТТ].&amp;[{151F9820-B03A-4B9D-AE93-88D20FE9685F}]" c="Балтийская ул д. 16"/>
        <s v="[Клиент].[Адрес].[Адрес ТТ].&amp;[{7565B889-8848-4555-8C30-10EA6702B11B}]" c="Балтийская ул д. 20"/>
        <s v="[Клиент].[Адрес].[Адрес ТТ].&amp;[{4CEBC4E7-8EA0-48AA-B645-8B7C69A8DC76}]" c="Балтийская ул д. 25"/>
        <s v="[Клиент].[Адрес].[Адрес ТТ].&amp;[{F67D5E97-5127-4742-BD3E-4788E6AE38AF}]" c="Батова ул д. 30/1"/>
        <s v="[Клиент].[Адрес].[Адрес ТТ].&amp;[{F8FD98A0-CDA9-4683-B59A-6083BCB8CF0F}]" c="Бебеля ул д. 64"/>
        <s v="[Клиент].[Адрес].[Адрес ТТ].&amp;[{6516EA01-7BFE-4396-94AE-91D004F3289F}]" c="Белинского ул д. 34"/>
        <s v="[Клиент].[Адрес].[Адрес ТТ].&amp;[{2CDFBCAA-F80D-4987-94AC-6237C6210DB3}]" c="Блюхера ул д. 11"/>
        <s v="[Клиент].[Адрес].[Адрес ТТ].&amp;[{F815213A-0EC7-4770-8B0D-F9916FD4EFDE}]" c="Блюхера ул д. 6"/>
        <s v="[Клиент].[Адрес].[Адрес ТТ].&amp;[{5C2DB36E-E642-4A31-9697-D2FA60EBFD9C}]" c="Большая Октябрьская ул д. 126"/>
        <s v="[Клиент].[Адрес].[Адрес ТТ].&amp;[{215D5B3B-3A50-42DF-9E1D-1518B2A71AC8}]" c="Большая Октябрьская ул д. 80"/>
        <s v="[Клиент].[Адрес].[Адрес ТТ].&amp;[{90F14948-127B-433C-A9CD-B8FA39DC045E}]" c="Большая Федоровская ул д. 75"/>
        <s v="[Клиент].[Адрес].[Адрес ТТ].&amp;[{4DA85E97-2F67-411C-8006-4CDBD81B788C}]" c="Бори Новикова ул д. 10"/>
        <s v="[Клиент].[Адрес].[Адрес ТТ].&amp;[{48E90DC9-D700-47BE-91C4-60A3881434A2}]" c="Борок п д. 2"/>
        <s v="[Клиент].[Адрес].[Адрес ТТ].&amp;[{C31C3D95-6DB4-4035-B5DA-172302A05D58}]" c="Братьев Орловых ул д. 6"/>
        <s v="[Клиент].[Адрес].[Адрес ТТ].&amp;[{A0599DD2-3267-4ABC-A589-BABA3C9B9D9E}]" c="В районе поселка Кстово тер д. 103"/>
        <s v="[Клиент].[Адрес].[Адрес ТТ].&amp;[{62709225-8AB5-48DE-A8DB-3DFBDF79B1D2}]" c="Великое с д. Б/Н"/>
        <s v="[Клиент].[Адрес].[Адрес ТТ].&amp;[{92621684-D69A-43C6-991E-B672881A59DB}]" c="Волгоградская ул д. 39"/>
        <s v="[Клиент].[Адрес].[Адрес ТТ].&amp;[{F138BC00-911E-41C4-96B7-80B177FBBBC5}]" c="Волжская ул д. 6А"/>
        <s v="[Клиент].[Адрес].[Адрес ТТ].&amp;[{6130DD83-AC64-4C95-AC5A-ECF0BF0DEB5E}]" c="Володарского ул д. 107"/>
        <s v="[Клиент].[Адрес].[Адрес ТТ].&amp;[{295C2A31-E053-44AE-8393-15B39EBE1EC2}]" c="Володарского ул д. 4"/>
        <s v="[Клиент].[Адрес].[Адрес ТТ].&amp;[{826637BB-6A7B-4B5A-95E2-C923F5159000}]" c="Володарского ул д. 74"/>
        <s v="[Клиент].[Адрес].[Адрес ТТ].&amp;[{5A7F5E12-BB5E-4149-8639-E84141338B73}]" c="Володарского ул д. 81"/>
        <s v="[Клиент].[Адрес].[Адрес ТТ].&amp;[{FB96500F-1C80-4A0B-AFEE-B425AA5C9572}]" c="Волочаевская ул д. 49"/>
        <s v="[Клиент].[Адрес].[Адрес ТТ].&amp;[{CD597FCC-0DFF-4331-879F-CEAD7F44494B}]" c="Волочаевская ул д. 49"/>
        <s v="[Клиент].[Адрес].[Адрес ТТ].&amp;[{159AE360-5B6C-42E2-9FA5-FC88D5BD2DCF}]" c="Ворошилова ул д. 10"/>
        <s v="[Клиент].[Адрес].[Адрес ТТ].&amp;[{1BA07E0E-3D6C-4DBC-A6E2-71B4E9875EE8}]" c="Гагарина ул д. 12"/>
        <s v="[Клиент].[Адрес].[Адрес ТТ].&amp;[{52FFBED4-3AD4-4927-860B-E61C577C627D}]" c="Гагарина ул д. 14/13"/>
        <s v="[Клиент].[Адрес].[Адрес ТТ].&amp;[{71BBEB7E-2283-49A3-A5B0-E0B165D25319}]" c="Гагарина ул д. 16"/>
        <s v="[Клиент].[Адрес].[Адрес ТТ].&amp;[{046467EC-5706-449F-9AFF-6F2A76F2C6DE}]" c="Гагарина ул д. 18"/>
        <s v="[Клиент].[Адрес].[Адрес ТТ].&amp;[{27EB7402-5004-4F15-AD70-999823679991}]" c="Гагарина ул д. 24"/>
        <s v="[Клиент].[Адрес].[Адрес ТТ].&amp;[{BD88368E-9EC8-4F47-B346-035EF7FCC474}]" c="Гагарина ул д. 28"/>
        <s v="[Клиент].[Адрес].[Адрес ТТ].&amp;[{035AA633-41FA-4EC8-9D4B-7E1513951FA2}]" c="Гагарина ул д. 43"/>
        <s v="[Клиент].[Адрес].[Адрес ТТ].&amp;[{E0EE4964-38B6-4D00-B46C-71CFFB318C83}]" c="Гагарина ул д. 47"/>
        <s v="[Клиент].[Адрес].[Адрес ТТ].&amp;[{81C57A14-0322-44FF-A08B-4B90989D3D8B}]" c="Газовиков ул д. 10/1"/>
        <s v="[Клиент].[Адрес].[Адрес ТТ].&amp;[{01784D7A-7981-4C35-8C60-05E7CFD1C689}]" c="Газовиков ул д. 2А"/>
        <s v="[Клиент].[Адрес].[Адрес ТТ].&amp;[{23A6029C-2406-4E41-A1ED-CD8517736F0E}]" c="Герцена ул д. 87"/>
        <s v="[Клиент].[Адрес].[Адрес ТТ].&amp;[{AE821AB9-BED4-442F-B3C8-715300A92FF6}]" c="Герцена/Кирова ул д. 62/9"/>
        <s v="[Клиент].[Адрес].[Адрес ТТ].&amp;[{FB1F31AD-5860-4FC9-A709-0FF35C554954}]" c="Гоголя ул д. 15"/>
        <s v="[Клиент].[Адрес].[Адрес ТТ].&amp;[{297F79A3-A862-4C76-AD2D-56E6A2336B5A}]" c="Городской вал ул д. 16"/>
        <s v="[Клиент].[Адрес].[Адрес ТТ].&amp;[{4F05727D-09F6-4382-9CCE-40CE990D5FC8}]" c="Городской вал ул д. 5"/>
        <s v="[Клиент].[Адрес].[Адрес ТТ].&amp;[{0943EDA4-0443-43A7-B68B-CA368B13E741}]" c="Декабристов ул д. 45"/>
        <s v="[Клиент].[Адрес].[Адрес ТТ].&amp;[{D0D81554-3303-4AD3-B92C-3F6379B5A52A}]" c="Декабристов ул д. 50"/>
        <s v="[Клиент].[Адрес].[Адрес ТТ].&amp;[{F19BCFA3-F730-4F33-AA4F-ED4D7FA916A7}]" c="Демьяна Бедного ул д. 65"/>
        <s v="[Клиент].[Адрес].[Адрес ТТ].&amp;[{A4D6FCBA-6BBC-4518-942E-D1AF50080ACD}]" c="Депутатская ул д. 11"/>
        <s v="[Клиент].[Адрес].[Адрес ТТ].&amp;[{1F31EAEE-667B-44A1-88E0-01CBE8856CD4}]" c="Депутатская ул д. 4А"/>
        <s v="[Клиент].[Адрес].[Адрес ТТ].&amp;[{0E612DD1-DD9A-4164-9000-0713EFCB115F}]" c="Дзержинского пр-кт д. 29/71"/>
        <s v="[Клиент].[Адрес].[Адрес ТТ].&amp;[{6018E79B-C046-4827-AD4B-EC12DF58A4C9}]" c="Дзержинского пр-кт д. 31А"/>
        <s v="[Клиент].[Адрес].[Адрес ТТ].&amp;[{71DAAA24-47A6-426E-894E-3EB929F735C3}]" c="Дзержинского пр-кт д. 40А"/>
        <s v="[Клиент].[Адрес].[Адрес ТТ].&amp;[{55F218CA-6BC8-4C14-A892-8F2ADCA79259}]" c="Дзержинского пр-кт д. 57"/>
        <s v="[Клиент].[Адрес].[Адрес ТТ].&amp;[{C6F8300A-359E-4C6A-B811-FE606DFCFAB5}]" c="Добролюбова ул д. 25 КОРП А"/>
        <s v="[Клиент].[Адрес].[Адрес ТТ].&amp;[{112A52C7-3CAE-4B49-85C3-EE9C660B429D}]" c="Доброхотова проезд д. 5"/>
        <s v="[Клиент].[Адрес].[Адрес ТТ].&amp;[{4C4190BE-B4D3-4448-98B3-0EFAAF85376E}]" c="Дорожная ул д. 6А"/>
        <s v="[Клиент].[Адрес].[Адрес ТТ].&amp;[{B8F5D54A-141B-457B-8751-8AFD6C814805}]" c="Доронина ул д. 2"/>
        <s v="[Клиент].[Адрес].[Адрес ТТ].&amp;[{29462B6F-3A5C-4EF0-9BF5-17954D767911}]" c="Ермаково п д. 19"/>
        <s v="[Клиент].[Адрес].[Адрес ТТ].&amp;[{A242A5C6-798B-411F-814F-B5716343F420}]" c="Жукова ул д. 28"/>
        <s v="[Клиент].[Адрес].[Адрес ТТ].&amp;[{0248C703-48BD-45A5-B750-B03B3CF88D14}]" c="Жукова ул д. 33"/>
        <s v="[Клиент].[Адрес].[Адрес ТТ].&amp;[{3FD18E31-241F-47F1-AAF1-7BE104EC9934}]" c="Заводская ул д. 25А"/>
        <s v="[Клиент].[Адрес].[Адрес ТТ].&amp;[{9DA6EEA1-24D5-46F1-B4F1-73BAE9E5E9B1}]" c="Загородный Сад ул д. 11"/>
        <s v="[Клиент].[Адрес].[Адрес ТТ].&amp;[{8584EE7F-A4A1-4ED7-9AE8-4064B83F1445}]" c="Закгейма ул д. 32/15"/>
        <s v="[Клиент].[Адрес].[Адрес ТТ].&amp;[{40DA7B43-3FBD-41B1-8AD3-FFED83C2A902}]" c="Захарова ул д. 38"/>
        <s v="[Клиент].[Адрес].[Адрес ТТ].&amp;[{C288444B-2C91-4CE7-A5D9-D6D3590E4E02}]" c="Звездная ул д. 5"/>
        <s v="[Клиент].[Адрес].[Адрес ТТ].&amp;[{0270BB96-616A-4911-AC19-EA6D73A41948}]" c="Зои Космодемьянской/Рапова ул д. 1/10"/>
        <s v="[Клиент].[Адрес].[Адрес ТТ].&amp;[{DA1192F1-42D8-4766-8B2B-766255E41A4D}]" c="Индустриальная ул д. 23"/>
        <s v="[Клиент].[Адрес].[Адрес ТТ].&amp;[{6C073EFD-9919-4C07-8FC7-7D1A0414DD64}]" c="Индустриальная ул д. 31/14"/>
        <s v="[Клиент].[Адрес].[Адрес ТТ].&amp;[{34408ECD-7656-478B-9369-D4A27407AFE8}]" c="Инженерная ул д. 22"/>
        <s v="[Клиент].[Адрес].[Адрес ТТ].&amp;[{EA744E0B-125D-44C7-AA9D-A72796C29D1B}]" c="Калинина ул д. 23"/>
        <s v="[Клиент].[Адрес].[Адрес ТТ].&amp;[{08D3F537-A843-4B17-83AD-3E81B5650D88}]" c="Калинина ул д. 31"/>
        <s v="[Клиент].[Адрес].[Адрес ТТ].&amp;[{E0A2DD85-CC79-43B8-80DB-3F7A0113F1F1}]" c="Калинина ул д. 35"/>
        <s v="[Клиент].[Адрес].[Адрес ТТ].&amp;[{EA47297B-B64D-4031-8BCB-6FD3B6693BD3}]" c="Кардовского ул д. 58"/>
        <s v="[Клиент].[Адрес].[Адрес ТТ].&amp;[{0AC6CA68-11BF-4AB6-9BCC-151AC7CDF316}]" c="Карла Маркса ул д. 19Б"/>
        <s v="[Клиент].[Адрес].[Адрес ТТ].&amp;[{CF68C8C6-EDBA-48A0-BB87-96505804250A}]" c="Карла Маркса ул д. 64"/>
        <s v="[Клиент].[Адрес].[Адрес ТТ].&amp;[{14E03EAC-B976-465F-BB75-E1C5979BC264}]" c="Карла Маркса ул д. 64"/>
        <s v="[Клиент].[Адрес].[Адрес ТТ].&amp;[{88D267B3-0171-4BBB-8BC6-F41159531341}]" c="Карякинская ул д. 47"/>
        <s v="[Клиент].[Адрес].[Адрес ТТ].&amp;[{5795F4BF-9E91-4222-A107-94CD147BE5C8}]" c="Кирова ул д. 11"/>
        <s v="[Клиент].[Адрес].[Адрес ТТ].&amp;[{4DFD5975-7BB9-4228-985A-273D6A83D91A}]" c="Кирова ул д. 20А"/>
        <s v="[Клиент].[Адрес].[Адрес ТТ].&amp;[{33C696AF-11EF-460A-8C1F-CB094001F06C}]" c="Кирова ул д. 3"/>
        <s v="[Клиент].[Адрес].[Адрес ТТ].&amp;[{13542F1C-1035-4EA6-A6EE-666AAE76ADDB}]" c="Кирова ул д. 32"/>
        <s v="[Клиент].[Адрес].[Адрес ТТ].&amp;[{203D33D4-D876-44C6-92E9-424B305215B9}]" c="Кирова/Герцена ул д. 30/64"/>
        <s v="[Клиент].[Адрес].[Адрес ТТ].&amp;[{C1D66135-6CF2-41B5-BD87-EEF625FA3C6A}]" c="Клубная ул д. 54 КОРП 2"/>
        <s v="[Клиент].[Адрес].[Адрес ТТ].&amp;[{FF29AE6C-41EE-4C89-9D3F-AFF1A403BB1E}]" c="Клубная ул д. 6"/>
        <s v="[Клиент].[Адрес].[Адрес ТТ].&amp;[{1C36AE9A-7C3F-4493-8FE9-6AE435039356}]" c="Колышкина ул д. 19"/>
        <s v="[Клиент].[Адрес].[Адрес ТТ].&amp;[{9727DCD0-BC4B-47B8-9ED1-95CA1707D587}]" c="Колышкина ул д. 7"/>
        <s v="[Клиент].[Адрес].[Адрес ТТ].&amp;[{30A768AE-13ED-42CB-BCE4-CF3FD1B2A4D5}]" c="Комсомольская ул д. 104"/>
        <s v="[Клиент].[Адрес].[Адрес ТТ].&amp;[{5AFE600F-5EED-4BAE-B829-5EA0AB3266D4}]" c="Комсомольская ул д. 14"/>
        <s v="[Клиент].[Адрес].[Адрес ТТ].&amp;[{7DA75F65-C96C-4F73-A7B7-2ADAA73B062C}]" c="Комсомольская ул д. 4"/>
        <s v="[Клиент].[Адрес].[Адрес ТТ].&amp;[{42CE3BA3-61B0-49EE-9B4C-63162E3A97D0}]" c="Кооперативная ул д. 30"/>
        <s v="[Клиент].[Адрес].[Адрес ТТ].&amp;[{94D35B06-E922-425E-ACF5-C623A5A38CEB}]" c="Кооперативная ул д. 62"/>
        <s v="[Клиент].[Адрес].[Адрес ТТ].&amp;[{EEB39F8D-E4C8-4536-94E3-0994D824BA25}]" c="Кооперативная ул д. 7"/>
        <s v="[Клиент].[Адрес].[Адрес ТТ].&amp;[{C0F4952E-251D-4DC0-BA52-DBBAEF5B5088}]" c="Корабельная ул д. 2"/>
        <s v="[Клиент].[Адрес].[Адрес ТТ].&amp;[{61511524-B379-4514-9747-8EF659ECE894}]" c="Космонавтов наб д. 9А"/>
        <s v="[Клиент].[Адрес].[Адрес ТТ].&amp;[{8D9C05C4-E4A5-4C73-96D8-ADADEC6112AC}]" c="Космонавтов ул д. 11"/>
        <s v="[Клиент].[Адрес].[Адрес ТТ].&amp;[{3ECCCE10-1BA9-493F-B420-5D68748087A7}]" c="Космонавтов ул д. 8"/>
        <s v="[Клиент].[Адрес].[Адрес ТТ].&amp;[{99D19284-780C-43F5-99ED-3F79B3A4B106}]" c="Костромская ул д. Н/Д"/>
        <s v="[Клиент].[Адрес].[Адрес ТТ].&amp;[{27E943D5-23B2-44D0-92E3-896D17AA1AF6}]" c="Красноармейская ул д. 16"/>
        <s v="[Клиент].[Адрес].[Адрес ТТ].&amp;[{0260732F-D560-4B3D-8B81-4531B0E833CE}]" c="Красноармейская ул д. 23А"/>
        <s v="[Клиент].[Адрес].[Адрес ТТ].&amp;[{CE065C91-7C11-48AF-8651-998E4769DF0C}]" c="Красноборская ул д. 29"/>
        <s v="[Клиент].[Адрес].[Адрес ТТ].&amp;[{D7820A1B-01AD-48BA-ADF6-F1ABDE4A45D7}]" c="Красноборская ул д. 43/18"/>
        <s v="[Клиент].[Адрес].[Адрес ТТ].&amp;[{90C6AD6B-7139-4CF5-A317-4B469AB55383}]" c="Красноперевальский пер д. 2/1"/>
        <s v="[Клиент].[Адрес].[Адрес ТТ].&amp;[{343F078B-5C54-4E80-9245-7EA07B9CE360}]" c="Красный Бор п д. 1"/>
        <s v="[Клиент].[Адрес].[Адрес ТТ].&amp;[{99E9D622-E07D-46D7-BFC2-B1CD7727DDE2}]" c="Крестовая ул д. 128"/>
        <s v="[Клиент].[Адрес].[Адрес ТТ].&amp;[{D8CFB33F-6B69-4971-AD26-10389D3A37F1}]" c="Крестовая ул д. 137"/>
        <s v="[Клиент].[Адрес].[Адрес ТТ].&amp;[{D2D74121-4C16-4DD3-BD47-8012BAD33401}]" c="Крестовая ул д. 14/36"/>
        <s v="[Клиент].[Адрес].[Адрес ТТ].&amp;[{2BFA088D-00E6-40BB-A6E6-9255EEC3E7B2}]" c="Крестовая ул д. 14/36"/>
        <s v="[Клиент].[Адрес].[Адрес ТТ].&amp;[{5E388F6C-5FFB-46DF-92CD-B66EFA011BDF}]" c="Крестовая ул д. 14/36"/>
        <s v="[Клиент].[Адрес].[Адрес ТТ].&amp;[{498B3267-EF66-46F7-B3E2-4CAD7A020C35}]" c="Крестовая ул д. 4/10"/>
        <s v="[Клиент].[Адрес].[Адрес ТТ].&amp;[{BE145230-B903-4EE3-A036-E063D06A211B}]" c="Крестовая/Бородулина ул д. 77/8"/>
        <s v="[Клиент].[Адрес].[Адрес ТТ].&amp;[{4D509DD8-8341-42E5-ADD4-7221C0C9567C}]" c="Крестовая/Стоялая ул д. 29/15"/>
        <s v="[Клиент].[Адрес].[Адрес ТТ].&amp;[{D0F6CA3F-A6E5-414A-9F7C-420C8D878416}]" c="Куйбышева ул д. 44"/>
        <s v="[Клиент].[Адрес].[Адрес ТТ].&amp;[{0A901BB9-CB83-4A3A-8164-EFEBA2D1E360}]" c="Куйбышева ул д. 5"/>
        <s v="[Клиент].[Адрес].[Адрес ТТ].&amp;[{51F11CA6-0D85-4D1F-BAF9-825393293543}]" c="Куропаткова ул д. 68"/>
        <s v="[Клиент].[Адрес].[Адрес ТТ].&amp;[{E381A08A-9846-4730-87FE-B0C762BF35BA}]" c="Ленина пр-кт д. 10"/>
        <s v="[Клиент].[Адрес].[Адрес ТТ].&amp;[{A973367D-37F1-4076-B703-6C3782A91536}]" c="Ленина пр-кт д. 11/74"/>
        <s v="[Клиент].[Адрес].[Адрес ТТ].&amp;[{EAF95B96-565A-43BD-83FE-2F7DBDA55346}]" c="Ленина пр-кт д. 13/67"/>
        <s v="[Клиент].[Адрес].[Адрес ТТ].&amp;[{E783C7AF-2AB5-4D6F-997C-024D9E927B57}]" c="Ленина пр-кт д. 16"/>
        <s v="[Клиент].[Адрес].[Адрес ТТ].&amp;[{BE0D2017-6E4E-45BB-A30F-FE1138E02473}]" c="Ленина пр-кт д. 193"/>
        <s v="[Клиент].[Адрес].[Адрес ТТ].&amp;[{8C8C1502-982A-4A39-966D-87F1AD34B2A3}]" c="Ленина пр-кт д. 33"/>
        <s v="[Клиент].[Адрес].[Адрес ТТ].&amp;[{88421629-DF9B-4AC6-8912-39E726A6C261}]" c="Ленина пр-кт д. 35/88"/>
        <s v="[Клиент].[Адрес].[Адрес ТТ].&amp;[{3BC425EB-8ED2-4E7C-B0C5-A4ACD4A67C99}]" c="Ленина пр-кт д. 36"/>
        <s v="[Клиент].[Адрес].[Адрес ТТ].&amp;[{EEA11A61-7848-43C5-A942-3AC56CC5FF36}]" c="Ленина пр-кт д. 46"/>
        <s v="[Клиент].[Адрес].[Адрес ТТ].&amp;[{12931E6D-C236-4E89-8708-DC7C1546157C}]" c="Ленина пр-кт д. 46/32"/>
        <s v="[Клиент].[Адрес].[Адрес ТТ].&amp;[{D320F29D-B91C-4760-BE22-C9CDA0E40948}]" c="Ленина пр-кт д. 51"/>
        <s v="[Клиент].[Адрес].[Адрес ТТ].&amp;[{43A3FA93-76BE-4528-811F-C1D8D36A8A88}]" c="Ленина пр-кт д. 52"/>
        <s v="[Клиент].[Адрес].[Адрес ТТ].&amp;[{D2BF96A8-C248-435D-BB98-D8227FBE8FCE}]" c="Ленина пр-кт д. 52"/>
        <s v="[Клиент].[Адрес].[Адрес ТТ].&amp;[{3FF6BA84-D572-4591-A170-8CA25FE0573E}]" c="Ленина пр-кт д. 54"/>
        <s v="[Клиент].[Адрес].[Адрес ТТ].&amp;[{8DF66DBD-204B-4980-8688-DB12734181F0}]" c="Ленина пр-кт д. 57"/>
        <s v="[Клиент].[Адрес].[Адрес ТТ].&amp;[{1D105410-BF5C-415B-AF5E-2AA1A0DF07C4}]" c="Ленина пр-кт д. 61А"/>
        <s v="[Клиент].[Адрес].[Адрес ТТ].&amp;[{1F038D43-5ED9-4C7A-A520-04EB933CBEA7}]" c="Ленина пр-кт д. 8"/>
        <s v="[Клиент].[Адрес].[Адрес ТТ].&amp;[{ADA25E31-A3ED-4F98-989C-633D06CAC0D1}]" c="Ленина ул д. 13Б"/>
        <s v="[Клиент].[Адрес].[Адрес ТТ].&amp;[{830E1201-E840-4429-940C-DE3324D48371}]" c="Ленина ул д. 17"/>
        <s v="[Клиент].[Адрес].[Адрес ТТ].&amp;[{5EA216FA-918B-47F4-85CC-F6B7244D446A}]" c="Ленина ул д. 2"/>
        <s v="[Клиент].[Адрес].[Адрес ТТ].&amp;[{41B5447C-A50F-4500-8374-BF5A52333085}]" c="Ленина ул д. 20"/>
        <s v="[Клиент].[Адрес].[Адрес ТТ].&amp;[{8E87CD94-3B9A-4F8C-8D58-554CEC98843A}]" c="Ленина ул д. 21"/>
        <s v="[Клиент].[Адрес].[Адрес ТТ].&amp;[{F1C85584-509D-4679-A623-C8FA467992CA}]" c="Ленина ул д. 21"/>
        <s v="[Клиент].[Адрес].[Адрес ТТ].&amp;[{BCC466ED-960F-47D5-B84B-5CFB565163D8}]" c="Ленина ул д. 39"/>
        <s v="[Клиент].[Адрес].[Адрес ТТ].&amp;[{CA54FAB8-2728-4E36-8D07-9EFBCC5129D1}]" c="Ленина ул д. 64"/>
        <s v="[Клиент].[Адрес].[Адрес ТТ].&amp;[{FBC8A182-BAB8-41FF-B7C1-DF8DAFF33D8E}]" c="Ленинградский пр-кт д."/>
        <s v="[Клиент].[Адрес].[Адрес ТТ].&amp;[{1F1E942D-663E-41D7-BF78-ACE42FDA72CE}]" c="Ленинградский пр-кт д. 115"/>
        <s v="[Клиент].[Адрес].[Адрес ТТ].&amp;[{3DE6547B-D8D5-48DE-900A-0700DE1F4F3B}]" c="Ленинградский пр-кт д. 117"/>
        <s v="[Клиент].[Адрес].[Адрес ТТ].&amp;[{A5FA42EB-5598-40A3-85C5-434CFFDB08DF}]" c="Ленинградский пр-кт д. 123"/>
        <s v="[Клиент].[Адрес].[Адрес ТТ].&amp;[{D2517E95-B1C3-4DC3-930A-D802B2B3E354}]" c="Ленинградский пр-кт д. 49"/>
        <s v="[Клиент].[Адрес].[Адрес ТТ].&amp;[{3D66C91C-A83A-4782-9A31-62DB5B1B54F5}]" c="Ленинградский пр-кт д. 49А"/>
        <s v="[Клиент].[Адрес].[Адрес ТТ].&amp;[{25EB2B2D-7F8D-488B-931A-A1EB8ACB7E5E}]" c="Ленинградский пр-кт д. 49А"/>
        <s v="[Клиент].[Адрес].[Адрес ТТ].&amp;[{BAFC84BE-E14C-4D92-A0B7-EBBFE2B4BD7F}]" c="Ленинградский пр-кт д. 50А"/>
        <s v="[Клиент].[Адрес].[Адрес ТТ].&amp;[{5C3D8C55-9309-48B2-966F-76CE0E127607}]" c="Ленинградский пр-кт д. 54"/>
        <s v="[Клиент].[Адрес].[Адрес ТТ].&amp;[{D2121F98-C61D-434E-B9D7-1CEAB929E8C5}]" c="Ленинградский пр-кт д. 54А"/>
        <s v="[Клиент].[Адрес].[Адрес ТТ].&amp;[{7858656A-BA9A-41AD-9C97-E40A71A760AC}]" c="Ленинградский пр-кт д. 60"/>
        <s v="[Клиент].[Адрес].[Адрес ТТ].&amp;[{CA32E72F-7D43-46CD-8FF5-8CA215E8A570}]" c="Ленинградский пр-кт д. 62"/>
        <s v="[Клиент].[Адрес].[Адрес ТТ].&amp;[{98F6E3BB-6356-4A14-845C-EB9D94CCDE33}]" c="Ленинградский пр-кт д. 64"/>
        <s v="[Клиент].[Адрес].[Адрес ТТ].&amp;[{FCC2BE82-3A60-4BD3-A090-8AEBDEBFF81A}]" c="Ленинградский пр-кт д. 67"/>
        <s v="[Клиент].[Адрес].[Адрес ТТ].&amp;[{869FFA2F-FDF4-498A-A70E-2A57153BE516}]" c="Ленинградский пр-кт д. 72А"/>
        <s v="[Клиент].[Адрес].[Адрес ТТ].&amp;[{6179D23B-E606-455E-8423-19A226BEC751}]" c="Ленинградский пр-кт д. 93"/>
        <s v="[Клиент].[Адрес].[Адрес ТТ].&amp;[{9515D923-59DA-484B-9B2D-54B47EE2070B}]" c="Ленинградский пр-кт д. 93"/>
        <s v="[Клиент].[Адрес].[Адрес ТТ].&amp;[{7E479DD0-BA08-4C2F-9E0B-05EC9C9BEA05}]" c="Ленинская ул д. 33"/>
        <s v="[Клиент].[Адрес].[Адрес ТТ].&amp;[{B335C811-331D-46D9-9D7E-4D1C08F388D2}]" c="Ленинское ш д. 8"/>
        <s v="[Клиент].[Адрес].[Адрес ТТ].&amp;[{723F92D6-FB2F-47DA-B154-410474623B61}]" c="Лизы Чайкиной ул д. 3"/>
        <s v="[Клиент].[Адрес].[Адрес ТТ].&amp;[{1D1D6F5E-FC7A-4677-848D-C678BDDB3E7D}]" c="Ломоносова ул д. 21"/>
        <s v="[Клиент].[Адрес].[Адрес ТТ].&amp;[{CAA0A661-0E2F-4C04-8AC4-CCB3873716EA}]" c="Луначарского ул д. 12"/>
        <s v="[Клиент].[Адрес].[Адрес ТТ].&amp;[{CEE9A536-4570-4E86-9CF5-5E15EDD8F0CD}]" c="Луначарского ул д. 57А"/>
        <s v="[Клиент].[Адрес].[Адрес ТТ].&amp;[{97BF863A-EAC4-4D80-BE6C-A64D577C3206}]" c="Магистральная ул д. 24Б"/>
        <s v="[Клиент].[Адрес].[Адрес ТТ].&amp;[{9363CDD3-009E-4559-A2ED-A21634DE430C}]" c="Магистральная ул д. 35"/>
        <s v="[Клиент].[Адрес].[Адрес ТТ].&amp;[{72FC325D-C29D-4305-81FC-6CD6C24154F9}]" c="Максима Горького ул д. 1"/>
        <s v="[Клиент].[Адрес].[Адрес ТТ].&amp;[{3FCFE9B2-3EEA-4E68-A2DE-970AE76B38F5}]" c="Максима Горького ул д. 1"/>
        <s v="[Клиент].[Адрес].[Адрес ТТ].&amp;[{D49DC283-CD19-4A87-A8FA-68B04A12B535}]" c="Маршала Алексеева ул д. 4"/>
        <s v="[Клиент].[Адрес].[Адрес ТТ].&amp;[{D43F5D1A-FDB8-4687-ADE3-E1B651F78C1E}]" c="Матросова ул д. 5А"/>
        <s v="[Клиент].[Адрес].[Адрес ТТ].&amp;[{99042B69-8CDC-4443-906F-C6A73E482FE7}]" c="Машиностроителей пр-кт д. 10/5"/>
        <s v="[Клиент].[Адрес].[Адрес ТТ].&amp;[{C835E2CC-6105-4D06-B318-60F69E899562}]" c="Машиностроителей пр-кт д. 11 КОРП 2"/>
        <s v="[Клиент].[Адрес].[Адрес ТТ].&amp;[{9CF894EE-B986-44F4-9287-48ED7D7DCDA6}]" c="Машиностроителей пр-кт д. 22"/>
        <s v="[Клиент].[Адрес].[Адрес ТТ].&amp;[{0FDA7AE8-C296-43FE-80A5-0DB1C52A2777}]" c="Машиностроителей пр-кт д. 24"/>
        <s v="[Клиент].[Адрес].[Адрес ТТ].&amp;[{DBD1FA63-F946-4518-91A8-0AB750C78689}]" c="Машиностроителей пр-кт д. 3"/>
        <s v="[Клиент].[Адрес].[Адрес ТТ].&amp;[{71197C90-F6CE-4373-AB4C-51F98EAAD09E}]" c="Машиностроителей пр-кт д. 30/18"/>
        <s v="[Клиент].[Адрес].[Адрес ТТ].&amp;[{986549B2-6682-462F-9FAF-3F56C84301F2}]" c="Машиностроителей пр-кт д. 52"/>
        <s v="[Клиент].[Адрес].[Адрес ТТ].&amp;[{444799A1-AC09-4B0F-8223-447D5CCF0446}]" c="Машиностроителей пр-кт д. 52"/>
        <s v="[Клиент].[Адрес].[Адрес ТТ].&amp;[{76BC11DC-4EFF-4CEA-B6B0-B8DEDF927B8B}]" c="Маяковского ул д. 61 ЛИТЕР Г"/>
        <s v="[Клиент].[Адрес].[Адрес ТТ].&amp;[{993D0488-C9F2-490F-87D6-F6C35E3E2A50}]" c="Менделеева ул д. 21"/>
        <s v="[Клиент].[Адрес].[Адрес ТТ].&amp;[{BA62BEC4-1E23-44F1-9C50-56BA8DCA0D24}]" c="Менделеева ул д. 25"/>
        <s v="[Клиент].[Адрес].[Адрес ТТ].&amp;[{C90DFC90-BC84-429E-AA2B-355FEFF9D72B}]" c="Менжинского ул д. 44"/>
        <s v="[Клиент].[Адрес].[Адрес ТТ].&amp;[{5136CDE6-C480-47C6-A78D-F8E2B7900E8A}]" c="Менжинского ул д. 45"/>
        <s v="[Клиент].[Адрес].[Адрес ТТ].&amp;[{6BC3321E-D606-4D2D-BCCE-06C5D977A4A1}]" c="Менжинского ул д. 50"/>
        <s v="[Клиент].[Адрес].[Адрес ТТ].&amp;[{A20ED404-0F58-497F-BC9D-8B5E481DAD74}]" c="Менжинского ул д. 61"/>
        <s v="[Клиент].[Адрес].[Адрес ТТ].&amp;[{64785B37-FA19-41B0-A468-3205670BC816}]" c="Мира пр-кт д. 23"/>
        <s v="[Клиент].[Адрес].[Адрес ТТ].&amp;[{3AA3CE75-2264-4689-A1CA-9A091704D8B4}]" c="Мира пр-кт д. 23"/>
        <s v="[Клиент].[Адрес].[Адрес ТТ].&amp;[{5FAD4FD1-DB94-41BE-9BDE-E86BBFF30DDE}]" c="Мира пр-кт д. 23"/>
        <s v="[Клиент].[Адрес].[Адрес ТТ].&amp;[{D3F29967-4BA0-4B31-8D91-ADF838E2C289}]" c="Мира ул д. 2А"/>
        <s v="[Клиент].[Адрес].[Адрес ТТ].&amp;[{9C61A786-8446-4D36-ABA4-F6B8FC82FDE1}]" c="Мирный мкр д. 13"/>
        <s v="[Клиент].[Адрес].[Адрес ТТ].&amp;[{DE5C714E-8072-4271-855B-AE09F53105E7}]" c="Мирный мкр д. 23А"/>
        <s v="[Клиент].[Адрес].[Адрес ТТ].&amp;[{F7D6D7E9-373C-40FE-9A85-1E8D7AF2470F}]" c="Московская ул д. 27"/>
        <s v="[Клиент].[Адрес].[Адрес ТТ].&amp;[{63CA6FD2-7C8C-4A54-8047-AF0F64DC5281}]" c="Московская ул д. 42"/>
        <s v="[Клиент].[Адрес].[Адрес ТТ].&amp;[{5B66AF64-FCC1-4820-AB52-B6F216DD746B}]" c="Московская ул д. 42"/>
        <s v="[Клиент].[Адрес].[Адрес ТТ].&amp;[{BCB433BA-EBDA-45CF-803F-6FE07B69A903}]" c="Московский пр-кт д. 100А"/>
        <s v="[Клиент].[Адрес].[Адрес ТТ].&amp;[{B27723B4-5077-43F6-AE0B-6CE8B2A31B29}]" c="Московский пр-кт д. 108"/>
        <s v="[Клиент].[Адрес].[Адрес ТТ].&amp;[{87FED5E7-137A-4BD3-AD8F-62527D28AC66}]" c="Московский пр-кт д. 115"/>
        <s v="[Клиент].[Адрес].[Адрес ТТ].&amp;[{DCD369A8-BA3C-4C5E-B9C0-E0AB643047AC}]" c="Московский пр-кт д. 125"/>
        <s v="[Клиент].[Адрес].[Адрес ТТ].&amp;[{1ECA7B56-D546-4B2B-9531-53C839531FBF}]" c="Московский пр-кт д. 145"/>
        <s v="[Клиент].[Адрес].[Адрес ТТ].&amp;[{804F0363-0495-4720-BD27-9C7BFB3C56E6}]" c="Московский пр-кт д. 147"/>
        <s v="[Клиент].[Адрес].[Адрес ТТ].&amp;[{DD46167E-0691-47C2-AB39-1759FCAB5B0F}]" c="Московский пр-кт д. 153"/>
        <s v="[Клиент].[Адрес].[Адрес ТТ].&amp;[{7E5045B6-4701-47A7-BD42-C7F585914326}]" c="Московский пр-кт д. 153"/>
        <s v="[Клиент].[Адрес].[Адрес ТТ].&amp;[{1B3B7E1E-B104-4189-B1AF-D3234185F160}]" c="Московский пр-кт д. 161А"/>
        <s v="[Клиент].[Адрес].[Адрес ТТ].&amp;[{8FCCCF23-D804-432D-B482-804392E03BBC}]" c="Московский пр-кт д. 163"/>
        <s v="[Клиент].[Адрес].[Адрес ТТ].&amp;[{CD2FFDFF-8E39-4189-88D6-A61D01EDF8D5}]" c="Московский пр-кт д. 163"/>
        <s v="[Клиент].[Адрес].[Адрес ТТ].&amp;[{C69C885C-15FE-4AA4-8298-822DD541FCEC}]" c="Московский пр-кт д. 29/13"/>
        <s v="[Клиент].[Адрес].[Адрес ТТ].&amp;[{2324FE1C-B645-4C7D-9D69-A375785A2DC8}]" c="Московский пр-кт д. 98"/>
        <s v="[Клиент].[Адрес].[Адрес ТТ].&amp;[{E048AD6F-314C-42A1-ABD8-8EF735CF745F}]" c="Моторостроителей проезд д. 14/84"/>
        <s v="[Клиент].[Адрес].[Адрес ТТ].&amp;[{964FF228-6041-452C-B805-A8A7964358F1}]" c="Моторостроителей проезд д. 4"/>
        <s v="[Клиент].[Адрес].[Адрес ТТ].&amp;[{45E15F27-2114-4C0C-81C2-72E8BB59D928}]" c="Моторостроителей ул д. 1"/>
        <s v="[Клиент].[Адрес].[Адрес ТТ].&amp;[{CB238B9F-5507-4006-B621-CC69464C770E}]" c="Моторостроителей ул д. 20"/>
        <s v="[Клиент].[Адрес].[Адрес ТТ].&amp;[{FC3C27AD-11A1-49CC-A6BE-0F216EDE1692}]" c="Моторостроителей ул д. 21А"/>
        <s v="[Клиент].[Адрес].[Адрес ТТ].&amp;[{C9BFC4EF-C883-4F20-BDE8-73E0EB059E5A}]" c="Моторостроителей ул д. 24Б"/>
        <s v="[Клиент].[Адрес].[Адрес ТТ].&amp;[{6B1387B2-2FE1-4CF9-A98F-95384D34437A}]" c="Моторостроителей ул д. 54А"/>
        <s v="[Клиент].[Адрес].[Адрес ТТ].&amp;[{02F42D59-7B9B-4C76-923A-1C9ABC6205B1}]" c="Моторостроителей ул д. 57А"/>
        <s v="[Клиент].[Адрес].[Адрес ТТ].&amp;[{D0D10D0B-7C82-45A1-BC34-7BFFEB69DB34}]" c="Моторостроителей ул д. 63"/>
        <s v="[Клиент].[Адрес].[Адрес ТТ].&amp;[{D418D72F-1433-4BFE-B73F-7C94512F5180}]" c="Моторостроителей ул д. 69Д"/>
        <s v="[Клиент].[Адрес].[Адрес ТТ].&amp;[{D0BB7228-BF89-45A6-8B0F-0612D3899C52}]" c="Моторостроителей ул д. 8А"/>
        <s v="[Клиент].[Адрес].[Адрес ТТ].&amp;[{83A8A849-16D3-475D-8DDE-0A55F0E47DAF}]" c="Мужево д"/>
        <s v="[Клиент].[Адрес].[Адрес ТТ].&amp;[{85A85246-ABE6-4ADC-BB8E-F3F8134E08ED}]" c="Мурманский проезд д. 1А"/>
        <s v="[Клиент].[Адрес].[Адрес ТТ].&amp;[{F0472160-FFC4-45C1-891F-E089E8C66A61}]" c="Мурманский проезд д. 3"/>
        <s v="[Клиент].[Адрес].[Адрес ТТ].&amp;[{CE31DC23-1D69-40DF-86D8-C0EC781B36BA}]" c="Мышкинский проезд д. 15Б"/>
        <s v="[Клиент].[Адрес].[Адрес ТТ].&amp;[{0077F957-DEB4-4E37-8523-41187A5EFEE7}]" c="Мясникова ул д. 38"/>
        <s v="[Клиент].[Адрес].[Адрес ТТ].&amp;[{B4C1250C-B43E-474F-B8AD-5330FCE2E718}]" c="Мясникова ул д. 59"/>
        <s v="[Клиент].[Адрес].[Адрес ТТ].&amp;[{7D8243C1-10D1-43D0-AB7C-605F05938CB5}]" c="Наумова ул д. 63"/>
        <s v="[Клиент].[Адрес].[Адрес ТТ].&amp;[{5C3633B2-871E-4F36-9F24-2728C5117390}]" c="Некрасова ул д. 41"/>
        <s v="[Клиент].[Адрес].[Адрес ТТ].&amp;[{D67A0BDA-6912-4115-9EE1-D87E7C081A3E}]" c="Некрасова ул д. 60"/>
        <s v="[Клиент].[Адрес].[Адрес ТТ].&amp;[{C0315FE1-DEB4-416D-9CAC-248791E9380C}]" c="Нефтяников ул д. 17"/>
        <s v="[Клиент].[Адрес].[Адрес ТТ].&amp;[{38CE9E72-0299-4D4B-8190-5B125BAE4519}]" c="Нефтяников ул д. 32"/>
        <s v="[Клиент].[Адрес].[Адрес ТТ].&amp;[{08D4CB70-0CD1-4A28-B330-BE4AC4310B24}]" c="Никольская ул д. 8"/>
        <s v="[Клиент].[Адрес].[Адрес ТТ].&amp;[{7F99CACE-E531-435C-A16E-825387795A29}]" c="Новая ул д. 21"/>
        <s v="[Клиент].[Адрес].[Адрес ТТ].&amp;[{8F97D3CC-BAB2-4B83-9B14-F98FB1F7319D}]" c="Носкова ул д. 10"/>
        <s v="[Клиент].[Адрес].[Адрес ТТ].&amp;[{4B329DCF-A345-4FF1-8CD0-7D9348B4E3B0}]" c="Носкова ул д. 23"/>
        <s v="[Клиент].[Адрес].[Адрес ТТ].&amp;[{0A0DC9D4-202B-4986-95CA-A2D21E46DEA7}]" c="Ньютона ул д. 34В"/>
        <s v="[Клиент].[Адрес].[Адрес ТТ].&amp;[{821FF095-88D2-460F-877E-D2B2835F9BAF}]" c="Ньютона ул д. 42"/>
        <s v="[Клиент].[Адрес].[Адрес ТТ].&amp;[{98075FDB-68C6-4A36-A3D2-76E9873511A0}]" c="Ньютона ул д. 53"/>
        <s v="[Клиент].[Адрес].[Адрес ТТ].&amp;[{D7546679-A5C3-482C-A9AF-DD1A4FCF41BC}]" c="Ньютона ул д. 53"/>
        <s v="[Клиент].[Адрес].[Адрес ТТ].&amp;[{D613AF7E-FDDB-491C-97BC-54F2E9E5710B}]" c="Ньютона ул д. 63"/>
        <s v="[Клиент].[Адрес].[Адрес ТТ].&amp;[{98609F2B-3AF8-44B4-898D-F954708CCF91}]" c="Ньютона ул д. 65"/>
        <s v="[Клиент].[Адрес].[Адрес ТТ].&amp;[{69BF2032-B3ED-421A-BA8F-F9D30F47F6DD}]" c="Октябрьская Б. ул д. 15"/>
        <s v="[Клиент].[Адрес].[Адрес ТТ].&amp;[{1BA70A08-67AC-49B7-B103-3B5A7178C842}]" c="Октябрьская Б. ул д. 22"/>
        <s v="[Клиент].[Адрес].[Адрес ТТ].&amp;[{A95248F0-4E4A-406D-A05F-100C15AC590E}]" c="Октябрьская ул д. 19"/>
        <s v="[Клиент].[Адрес].[Адрес ТТ].&amp;[{FAC1FD40-B780-4D31-BFFE-0C0AC041E3B3}]" c="Октябрьская ул д. 35"/>
        <s v="[Клиент].[Адрес].[Адрес ТТ].&amp;[{D043EA86-646E-4034-A9B7-2AB9A2F4F6A8}]" c="Октябрьская ул д. 43А"/>
        <s v="[Клиент].[Адрес].[Адрес ТТ].&amp;[{42275DFB-B19E-4A40-AB1B-F872B181A077}]" c="Октябрьская ул д. 47"/>
        <s v="[Клиент].[Адрес].[Адрес ТТ].&amp;[{D4885378-0972-4A6D-9F69-383495F4EF17}]" c="Октябрьская ул д. 5/13А"/>
        <s v="[Клиент].[Адрес].[Адрес ТТ].&amp;[{29AEB8AA-D351-4F24-8D45-A92E5BF2BE58}]" c="Октябрьская ул д. 6"/>
        <s v="[Клиент].[Адрес].[Адрес ТТ].&amp;[{A6086BB8-53E1-42F9-95B5-5523961B25C1}]" c="Октября пр-кт д. 3"/>
        <s v="[Клиент].[Адрес].[Адрес ТТ].&amp;[{139EA6C0-FE5F-428A-9A11-A945F7EE7460}]" c="Октября пр-кт д. 33"/>
        <s v="[Клиент].[Адрес].[Адрес ТТ].&amp;[{5708DCC1-C79D-4C65-976B-7EB56576E23C}]" c="Октября пр-кт д. 46"/>
        <s v="[Клиент].[Адрес].[Адрес ТТ].&amp;[{7BC05CB2-3203-491D-96D8-EB7012004C6F}]" c="Октября пр-кт д. 47"/>
        <s v="[Клиент].[Адрес].[Адрес ТТ].&amp;[{6E531459-5FE6-4B19-99AB-3E2B50BFD6BB}]" c="Октября пр-кт д. 52"/>
        <s v="[Клиент].[Адрес].[Адрес ТТ].&amp;[{512AF5B2-BF1B-4312-9796-36ACF176BE8E}]" c="Октября пр-кт д. 72"/>
        <s v="[Клиент].[Адрес].[Адрес ТТ].&amp;[{5DAD257B-8393-4150-8F39-B04293165C43}]" c="Ольги Берггольц ул д. 11/5"/>
        <s v="[Клиент].[Адрес].[Адрес ТТ].&amp;[{47EBD93F-7BCB-4340-8175-885268409E2C}]" c="Ошурковская ул д. 4"/>
        <s v="[Клиент].[Адрес].[Адрес ТТ].&amp;[{3668BCC4-FDB7-4BCA-85E2-A3D4AC0A1827}]" c="Павлова ул д. 11"/>
        <s v="[Клиент].[Адрес].[Адрес ТТ].&amp;[{95AFFA97-8DB8-4DF8-BBE9-FFAECA65C2DA}]" c="Павлова ул д. 2А"/>
        <s v="[Клиент].[Адрес].[Адрес ТТ].&amp;[{B9225537-7ED1-4B4B-8A4E-6E6BF5910A1E}]" c="Панина ул д. 12В"/>
        <s v="[Клиент].[Адрес].[Адрес ТТ].&amp;[{470BA2D4-7BFC-4258-B56A-491C9DC0A77F}]" c="Панина ул д. 30"/>
        <s v="[Клиент].[Адрес].[Адрес ТТ].&amp;[{A972D983-97F4-437C-9DC2-B58E0BEB90CE}]" c="Панина ул д. 44"/>
        <s v="[Клиент].[Адрес].[Адрес ТТ].&amp;[{23FD44EE-0013-4AD3-96E3-3ED9FE01503F}]" c="Панина ул д. 5 КОРП 7"/>
        <s v="[Клиент].[Адрес].[Адрес ТТ].&amp;[{90FF14E6-818A-4798-8267-19F19C29B410}]" c="Панина ул д. 7"/>
        <s v="[Клиент].[Адрес].[Адрес ТТ].&amp;[{E503FA03-7236-459C-A020-68EDAFD55229}]" c="Папанина ул д. 12 КОРП 2"/>
        <s v="[Клиент].[Адрес].[Адрес ТТ].&amp;[{758F5CE9-2E62-49D9-93DE-15A18CCE9681}]" c="Парковый проезд д. 7"/>
        <s v="[Клиент].[Адрес].[Адрес ТТ].&amp;[{7E1B2FA4-7027-4C04-B5F6-F6D4F7096E32}]" c="Патова ул д. 12"/>
        <s v="[Клиент].[Адрес].[Адрес ТТ].&amp;[{60C45753-4650-4EFB-92E0-A50BB14F9C82}]" c="Первомайская ул д. 11А"/>
        <s v="[Клиент].[Адрес].[Адрес ТТ].&amp;[{7DF98DC0-122E-41CB-9C6D-DB66F7D4193A}]" c="Пирогова ул д. 33"/>
        <s v="[Клиент].[Адрес].[Адрес ТТ].&amp;[{DFE58460-4043-45F0-8D84-3F7533A9CDEC}]" c="Пирогова ул д. 37"/>
        <s v="[Клиент].[Адрес].[Адрес ТТ].&amp;[{21F20AAB-B2F8-40C7-9DB9-9839006A3975}]" c="Пирогова ул д. 41А"/>
        <s v="[Клиент].[Адрес].[Адрес ТТ].&amp;[{A62C5707-380F-46ED-A490-08BA3092C079}]" c="Плеханова ул д. 32"/>
        <s v="[Клиент].[Адрес].[Адрес ТТ].&amp;[{B3B7D582-C4AA-4BAC-A9C1-66D4FB3ED33F}]" c="Плеханова ул д. 33"/>
        <s v="[Клиент].[Адрес].[Адрес ТТ].&amp;[{87417975-14A1-4AEE-9972-0C1FCA8659FB}]" c="Плеханова ул д. 36"/>
        <s v="[Клиент].[Адрес].[Адрес ТТ].&amp;[{C0DB861A-9235-48F9-A7B7-138AF2406BF4}]" c="Плеханова ул д. 37А"/>
        <s v="[Клиент].[Адрес].[Адрес ТТ].&amp;[{13F0DA0E-C20E-4C44-AA7C-0324ABF54FB9}]" c="Победы б-р д. 26/125"/>
        <s v="[Клиент].[Адрес].[Адрес ТТ].&amp;[{5D83808B-7BEC-4A09-8F9B-A11FB3B953A6}]" c="Победы б-р д. 34"/>
        <s v="[Клиент].[Адрес].[Адрес ТТ].&amp;[{B2E6537B-C520-4344-AC09-BAE07FE411D7}]" c="Победы ул д. 14"/>
        <s v="[Клиент].[Адрес].[Адрес ТТ].&amp;[{152191E7-5668-41D2-9E65-9FA8B4DA65B8}]" c="Победы ул д. 17А"/>
        <s v="[Клиент].[Адрес].[Адрес ТТ].&amp;[{5291715C-834E-4135-BFAF-D16351733CB6}]" c="Победы ул д. 41"/>
        <s v="[Клиент].[Адрес].[Адрес ТТ].&amp;[{A201890C-E782-4B66-934F-E1B938858F0A}]" c="Победы ул д. 5Б"/>
        <s v="[Клиент].[Адрес].[Адрес ТТ].&amp;[{CE373F3D-8291-41C0-BAFA-F96BABFA6BC8}]" c="Подгорная ул д. 28"/>
        <s v="[Клиент].[Адрес].[Адрес ТТ].&amp;[{5DED8AEA-E272-4299-95EF-5651509330F1}]" c="Полевая ул д. 47"/>
        <s v="[Клиент].[Адрес].[Адрес ТТ].&amp;[{482091F0-B5F0-4745-94B5-0035EA00FAC8}]" c="Поляна д д. Б/Н"/>
        <s v="[Клиент].[Адрес].[Адрес ТТ].&amp;[{9DF0DA13-C747-4D21-88D0-5667A8ED0BE3}]" c="Попова ул д. 15"/>
        <s v="[Клиент].[Адрес].[Адрес ТТ].&amp;[{43BCCEC0-4322-4A4A-8FB4-325F7DE368B8}]" c="Почтовая ул д. 10"/>
        <s v="[Клиент].[Адрес].[Адрес ТТ].&amp;[{500E4E89-72F9-426B-9519-235D8CE94C49}]" c="Преображенского ул д. 17"/>
        <s v="[Клиент].[Адрес].[Адрес ТТ].&amp;[{5ED7F9E4-A0D5-440F-9532-02B1D83F2AF6}]" c="Преображенского ул д. 2"/>
        <s v="[Клиент].[Адрес].[Адрес ТТ].&amp;[{DFE8ACB4-05C0-4C4E-971E-F28738609949}]" c="Приборостроителей ул д. 2А"/>
        <s v="[Клиент].[Адрес].[Адрес ТТ].&amp;[{4F5BD22E-9BEB-4E70-9C4D-2573FF13B7D8}]" c="Приборостроителей ул д. 3А"/>
        <s v="[Клиент].[Адрес].[Адрес ТТ].&amp;[{C9B23795-F27F-4B52-852E-60C262F39D2A}]" c="Привокзальная ул д. Б/Н"/>
        <s v="[Клиент].[Адрес].[Адрес ТТ].&amp;[{439B1343-EE6A-41C0-ACA1-5CA4F504B84E}]" c="Пролетарская ул д. 2/7"/>
        <s v="[Клиент].[Адрес].[Адрес ТТ].&amp;[{2C7BE0EF-1C59-4F3B-9BD8-9876053888BF}]" c="Пролетарская ул д. 21А"/>
        <s v="[Клиент].[Адрес].[Адрес ТТ].&amp;[{16D12EA5-139D-46F6-A9EC-45014B544262}]" c="Пушкина ул д. 34"/>
        <s v="[Клиент].[Адрес].[Адрес ТТ].&amp;[{8B820EFE-7CEE-45B5-AF4C-3ED4C4F5340F}]" c="Пушкина/Радищева ул д. 43/32"/>
        <s v="[Клиент].[Адрес].[Адрес ТТ].&amp;[{C6C794FF-3DC7-4690-B5CE-92F4F0EB80C4}]" c="Р.Люксембург ул д. 66А"/>
        <s v="[Клиент].[Адрес].[Адрес ТТ].&amp;[{E6F9BA7B-94BF-41EC-BBDF-9A6AE6F462A6}]" c="Рабкоровская ул д. 5"/>
        <s v="[Клиент].[Адрес].[Адрес ТТ].&amp;[{894660FB-D4C4-4B6D-91AE-F33F287F2A35}]" c="Радищева ул д. 32"/>
        <s v="[Клиент].[Адрес].[Адрес ТТ].&amp;[{AE3E021A-9D52-44D9-B95B-ABEEC0103373}]" c="Радищева ул д. 34"/>
        <s v="[Клиент].[Адрес].[Адрес ТТ].&amp;[{7FF507BB-FD8F-400C-A280-C6969757F5DE}]" c="Радищева ул д. 44"/>
        <s v="[Клиент].[Адрес].[Адрес ТТ].&amp;[{3E65969D-61E4-4331-8DBD-F69689ACFEE2}]" c="Радищева ул д. 73"/>
        <s v="[Клиент].[Адрес].[Адрес ТТ].&amp;[{D4D6DBEC-7990-4551-B0F7-BF154B897C68}]" c="Раевского ул д. 27А"/>
        <s v="[Клиент].[Адрес].[Адрес ТТ].&amp;[{274D6706-9CDB-4019-8436-1D004379F5F0}]" c="Ранняя ул д. 14"/>
        <s v="[Клиент].[Адрес].[Адрес ТТ].&amp;[{84229D80-54B1-4A6B-8B06-277CFD1CBE81}]" c="Ранняя ул д. 9Б"/>
        <s v="[Клиент].[Адрес].[Адрес ТТ].&amp;[{CD71F6D2-C400-436A-A070-E411324B72B5}]" c="Расторгуева ул д. 14Б"/>
        <s v="[Клиент].[Адрес].[Адрес ТТ].&amp;[{3F814138-2F9D-43C6-9ACE-3386F80F7332}]" c="Революции пр-кт д. 2А"/>
        <s v="[Клиент].[Адрес].[Адрес ТТ].&amp;[{11F3177B-D333-4A93-B23F-B65283645DF9}]" c="Революции пр-кт д. 42А"/>
        <s v="[Клиент].[Адрес].[Адрес ТТ].&amp;[{91BCFFE8-571D-474B-A7EB-739BBA380FDA}]" c="Республиканская ул д. 11Б"/>
        <s v="[Клиент].[Адрес].[Адрес ТТ].&amp;[{4B55B4F8-0A30-43FF-97D6-1E25E2CBD697}]" c="Республиканская ул д. 35"/>
        <s v="[Клиент].[Адрес].[Адрес ТТ].&amp;[{5EB791D4-519B-470D-80FE-2298D8ABFF65}]" c="Республиканская ул д. 45"/>
        <s v="[Клиент].[Адрес].[Адрес ТТ].&amp;[{39E28054-CD9F-41D0-819A-664648A6C8FA}]" c="Республиканская ул д. 7"/>
        <s v="[Клиент].[Адрес].[Адрес ТТ].&amp;[{A1309F6C-FB04-4317-8A6F-D9862F9551F8}]" c="Республиканская ул д. 75"/>
        <s v="[Клиент].[Адрес].[Адрес ТТ].&amp;[{9FD81113-0080-497F-A6B0-9C72785C16AE}]" c="Рокоссовского ул д. 6"/>
        <s v="[Клиент].[Адрес].[Адрес ТТ].&amp;[{7B4C5799-F0E8-41F3-9000-F7B3287EA7E7}]" c="Ростовская ул д. 4А"/>
        <s v="[Клиент].[Адрес].[Адрес ТТ].&amp;[{6FF02E22-78B8-4830-AB3B-82776631A940}]" c="Рыбинское ш д. 20А"/>
        <s v="[Клиент].[Адрес].[Адрес ТТ].&amp;[{FA1D1C14-9965-4078-9D6E-97D28299CA7A}]" c="Рыбинское ш д. 22Г"/>
        <s v="[Клиент].[Адрес].[Адрес ТТ].&amp;[{86BB47E1-C756-4488-AAD0-FEB724BA5F85}]" c="Рыбинское ш д. 3"/>
        <s v="[Клиент].[Адрес].[Адрес ТТ].&amp;[{36B17204-E793-4738-96D2-A9D5C9DFDF7D}]" c="Рыбинское ш д. 5"/>
        <s v="[Клиент].[Адрес].[Адрес ТТ].&amp;[{26A5AFB0-1572-4475-82B7-5823F29E5623}]" c="Садовая ул д. 3"/>
        <s v="[Клиент].[Адрес].[Адрес ТТ].&amp;[{3144D9CA-DB0C-4EBD-ACB4-39B9A62C4D75}]" c="Салтыкова-Щедрина ул д. 44/18"/>
        <s v="[Клиент].[Адрес].[Адрес ТТ].&amp;[{3C8F09DE-6532-4453-B408-990350BC2486}]" c="Светлая ул д. 36"/>
        <s v="[Клиент].[Адрес].[Адрес ТТ].&amp;[{190C2C0E-3D77-400F-B340-11478DB2D093}]" c="Светлая ул д. 38"/>
        <s v="[Клиент].[Адрес].[Адрес ТТ].&amp;[{0D20AE11-BD10-4756-A65D-2A3039829B6B}]" c="Светлая ул д. 38"/>
        <s v="[Клиент].[Адрес].[Адрес ТТ].&amp;[{A269D54A-8DA0-4BA5-B822-22CA170BFBFE}]" c="Свободы пл д. 3А"/>
        <s v="[Клиент].[Адрес].[Адрес ТТ].&amp;[{348CEC7E-A803-41AE-85A1-79FDE7FCE51C}]" c="Свободы ул д. 1"/>
        <s v="[Клиент].[Адрес].[Адрес ТТ].&amp;[{FF99C562-6B3E-4ED4-886B-A21C56CA22CE}]" c="Свободы ул д. 41"/>
        <s v="[Клиент].[Адрес].[Адрес ТТ].&amp;[{D51BEC18-0CAC-495E-813F-E518D8C0A62F}]" c="Свободы ул д. 42А"/>
        <s v="[Клиент].[Адрес].[Адрес ТТ].&amp;[{21AC6933-FBCF-4647-934D-23BC96DFF8C3}]" c="Свободы ул д. 4А"/>
        <s v="[Клиент].[Адрес].[Адрес ТТ].&amp;[{06B29AF4-7CFF-4381-8A8C-CC2DBFB28B36}]" c="Свободы ул д. 56/35"/>
        <s v="[Клиент].[Адрес].[Адрес ТТ].&amp;[{15D5D644-6844-47B6-B8CD-C2698649ABD3}]" c="Свободы ул д. 64А"/>
        <s v="[Клиент].[Адрес].[Адрес ТТ].&amp;[{DAC9B225-B904-4F97-B030-5B71E87877A6}]" c="Свободы ул д. 7"/>
        <s v="[Клиент].[Адрес].[Адрес ТТ].&amp;[{8A5CDEF2-F780-4ABD-A578-BEBDFBFC38C7}]" c="Свободы ул д. 8/38"/>
        <s v="[Клиент].[Адрес].[Адрес ТТ].&amp;[{65EA7366-D86A-438C-B677-90C9EA72AACF}]" c="Свободы ул д. 81/33"/>
        <s v="[Клиент].[Адрес].[Адрес ТТ].&amp;[{AD788EFB-9CDC-4CC1-9901-3B3EFC287995}]" c="Свободы ул д. 91"/>
        <s v="[Клиент].[Адрес].[Адрес ТТ].&amp;[{361A8FA0-0091-4544-A5EC-395DF3BED7CF}]" c="Северная ул д. 14А"/>
        <s v="[Клиент].[Адрес].[Адрес ТТ].&amp;[{813BD33C-F84E-4647-BABE-9FF85ED07403}]" c="Северная ул д. 7"/>
        <s v="[Клиент].[Адрес].[Адрес ТТ].&amp;[{4C5A6924-5D94-4377-9CDF-15CC8E391181}]" c="Серго Орджоникидзе ул д. 24"/>
        <s v="[Клиент].[Адрес].[Адрес ТТ].&amp;[{13871F16-0386-4478-A0A1-C8F0CC23EAD4}]" c="Серго Орджоникидзе ул д. 35Б"/>
        <s v="[Клиент].[Адрес].[Адрес ТТ].&amp;[{F3383A8C-B125-4DE8-94ED-F551B9ACA600}]" c="Серго Орджоникидзе ул д. 4Б"/>
        <s v="[Клиент].[Адрес].[Адрес ТТ].&amp;[{EC7C33A2-1369-4759-AD52-305C0BDE8254}]" c="Серова пр-кт д. 1"/>
        <s v="[Клиент].[Адрес].[Адрес ТТ].&amp;[{2564FB2B-86B3-4AD6-B3BD-F1417DD6C4B9}]" c="Серова пр-кт д. 3"/>
        <s v="[Клиент].[Адрес].[Адрес ТТ].&amp;[{23666287-67A6-4EBC-95FA-A6B3A79DF085}]" c="Серова пр-кт д. 8"/>
        <s v="[Клиент].[Адрес].[Адрес ТТ].&amp;[{B8F8FFD8-590C-4EA8-9ECD-4C08FA6293C3}]" c="Собинова ул д. 41"/>
        <s v="[Клиент].[Адрес].[Адрес ТТ].&amp;[{7F9D28B5-168D-4F70-8B7D-C729DC1A1CC3}]" c="Соборная пл д. 8"/>
        <s v="[Клиент].[Адрес].[Адрес ТТ].&amp;[{7218549C-FCB1-4F2D-9920-37E8FFC77A6D}]" c="Советская пл д. 12/25"/>
        <s v="[Клиент].[Адрес].[Адрес ТТ].&amp;[{65EB7476-871D-4925-A351-4CC36EC009CB}]" c="Советская пл д. 12/25"/>
        <s v="[Клиент].[Адрес].[Адрес ТТ].&amp;[{A2E5CCFB-676D-42CA-B2A0-9C1F2F6652D7}]" c="Советская пл д. 6"/>
        <s v="[Клиент].[Адрес].[Адрес ТТ].&amp;[{5D7855CC-7C8D-46EF-BC5A-1D918BC616F0}]" c="Советская пл д. 9"/>
        <s v="[Клиент].[Адрес].[Адрес ТТ].&amp;[{5A3B1D66-1CA6-4049-9114-6515E90DD680}]" c="Советская ул д. 15"/>
        <s v="[Клиент].[Адрес].[Адрес ТТ].&amp;[{652E814C-3933-4398-8D2E-DB814EA414B2}]" c="Советская ул д. 20"/>
        <s v="[Клиент].[Адрес].[Адрес ТТ].&amp;[{F7E28944-BA0D-42ED-BF81-15705F5BE036}]" c="Советская ул д. 21"/>
        <s v="[Клиент].[Адрес].[Адрес ТТ].&amp;[{D52C1AEF-0C4E-4D8A-8F1E-ABF57D5A423B}]" c="Советская ул д. 30"/>
        <s v="[Клиент].[Адрес].[Адрес ТТ].&amp;[{0904A509-60CB-4E75-B74F-3225A7D7C2C0}]" c="Советская ул д. 31"/>
        <s v="[Клиент].[Адрес].[Адрес ТТ].&amp;[{9C7ADEC0-6A8D-4C7B-95D0-B024DF3387C6}]" c="Советская ул д. 39"/>
        <s v="[Клиент].[Адрес].[Адрес ТТ].&amp;[{086EAE51-F730-4F47-9CEF-D41EDC9FF3E7}]" c="Советская ул д. 57"/>
        <s v="[Клиент].[Адрес].[Адрес ТТ].&amp;[{1A430353-F800-4E75-BA25-433A67AEE306}]" c="Советская ул д. 67"/>
        <s v="[Клиент].[Адрес].[Адрес ТТ].&amp;[{8C09FDB4-8039-4530-B150-3982210AE04C}]" c="Солнечная ул д. 13 КОРП 3"/>
        <s v="[Клиент].[Адрес].[Адрес ТТ].&amp;[{C5B4A9AA-8F65-4850-839A-4270D9551D05}]" c="Солнечная ул д. 3"/>
        <s v="[Клиент].[Адрес].[Адрес ТТ].&amp;[{0BF807CA-091D-4372-95E8-4C15DF3CC44E}]" c="Солнечный мкр д. 7"/>
        <s v="[Клиент].[Адрес].[Адрес ТТ].&amp;[{AD23A6D2-157E-4375-9C22-B0709A2CC4F6}]" c="Солнечный мкр д. 9"/>
        <s v="[Клиент].[Адрес].[Адрес ТТ].&amp;[{BBEEDF4F-0400-43E1-AEE9-D151FC93AD31}]" c="Спартаковская ул д. 21"/>
        <s v="[Клиент].[Адрес].[Адрес ТТ].&amp;[{DA7C6E31-A4E3-4E11-AC5B-974DCE0426AB}]" c="Спартаковская ул д. 23"/>
        <s v="[Клиент].[Адрес].[Адрес ТТ].&amp;[{435A56BA-A3A0-404D-9521-0A65CF031A85}]" c="Спартаковская ул д. 3"/>
        <s v="[Клиент].[Адрес].[Адрес ТТ].&amp;[{B366B9C1-546E-4074-A5FB-ECA353D72470}]" c="Спартаковская ул д. 35"/>
        <s v="[Клиент].[Адрес].[Адрес ТТ].&amp;[{C124FE2B-82FB-4BBC-9492-35CB6F8F324C}]" c="Старостина ул д. 1А"/>
        <s v="[Клиент].[Адрес].[Адрес ТТ].&amp;[{7A7A20D1-844F-4E7A-9520-B4F31783F56C}]" c="Старостина ул д. 8"/>
        <s v="[Клиент].[Адрес].[Адрес ТТ].&amp;[{C2C4BCFD-522A-453E-B843-EF72E790E210}]" c="Стачек ул д. 60"/>
        <s v="[Клиент].[Адрес].[Адрес ТТ].&amp;[{5A3DDB05-A9FB-481D-91C6-49B7CB50E980}]" c="Строителей ул д. 11"/>
        <s v="[Клиент].[Адрес].[Адрес ТТ].&amp;[{44A4667E-BE94-43A4-9C00-F5717CCC6EC5}]" c="Строителей ул д. 3 КОРП 5"/>
        <s v="[Клиент].[Адрес].[Адрес ТТ].&amp;[{ECEE6B14-6DFB-426E-BC13-D2552371BAE8}]" c="Строителей ул д. 30А"/>
        <s v="[Клиент].[Адрес].[Адрес ТТ].&amp;[{F8B5F3FD-B863-4A58-8569-7460E7ED2FAD}]" c="Строителей ул д. 41"/>
        <s v="[Клиент].[Адрес].[Адрес ТТ].&amp;[{1D0CB48A-FD8F-4232-8DFB-AF49854C3079}]" c="Строителей ул д. 41"/>
        <s v="[Клиент].[Адрес].[Адрес ТТ].&amp;[{E8EA35AB-6EA2-4980-85C7-7E982DD3AC77}]" c="Суздальское ш д. 21"/>
        <s v="[Клиент].[Адрес].[Адрес ТТ].&amp;[{4E07309D-65C9-4AD0-84CF-1F413B4AE11E}]" c="Суздальское ш д. 34"/>
        <s v="[Клиент].[Адрес].[Адрес ТТ].&amp;[{2433CED8-65AF-44C4-ABBE-037B2E9106A0}]" c="Сурикова ул д. 14"/>
        <s v="[Клиент].[Адрес].[Адрес ТТ].&amp;[{1847D7F9-EF1F-493F-BE13-9C606BAC56AC}]" c="Суркова ул д. 20/6"/>
        <s v="[Клиент].[Адрес].[Адрес ТТ].&amp;[{ADC992E5-5FC8-425C-A536-C65C2992E161}]" c="Текстилей пер д. 1"/>
        <s v="[Клиент].[Адрес].[Адрес ТТ].&amp;[{C5AF6CB1-AD38-47FB-9B65-13E724E4C238}]" c="Тепловой пер д. 9"/>
        <s v="[Клиент].[Адрес].[Адрес ТТ].&amp;[{3FD524AB-8BA1-449C-9D9B-E854C581FE8B}]" c="Титова ул д. 10"/>
        <s v="[Клиент].[Адрес].[Адрес ТТ].&amp;[{412667B5-EE6E-44E7-9CC8-9E6BB278A44B}]" c="Титова ул д. Б/Н"/>
        <s v="[Клиент].[Адрес].[Адрес ТТ].&amp;[{BDAA19E7-50EF-48C0-9D45-173FF0688718}]" c="Толбухина пр-кт д. 17/65"/>
        <s v="[Клиент].[Адрес].[Адрес ТТ].&amp;[{41FF696D-E35D-4AC7-ACC2-92FC66C115DE}]" c="Толбухина пр-кт д. 43"/>
        <s v="[Клиент].[Адрес].[Адрес ТТ].&amp;[{89E3C7F0-789C-4E82-9F67-3C3C12AF4CAC}]" c="Толбухина пр-кт д. 9"/>
        <s v="[Клиент].[Адрес].[Адрес ТТ].&amp;[{D0F6C806-B5CC-4468-82D3-E86DEC0B5F5D}]" c="Торговый пер д. 3/2"/>
        <s v="[Клиент].[Адрес].[Адрес ТТ].&amp;[{7D8AEB48-534C-4BF9-9A42-AF4F06AA8ECF}]" c="Транспортная ул д. 9"/>
        <s v="[Клиент].[Адрес].[Адрес ТТ].&amp;[{B8E000A4-B352-445D-89E4-444BFADB73E7}]" c="Трефолева ул д. 2/2"/>
        <s v="[Клиент].[Адрес].[Адрес ТТ].&amp;[{70365936-B206-4C66-9168-1D7183D58950}]" c="Труфанова ул д. 19"/>
        <s v="[Клиент].[Адрес].[Адрес ТТ].&amp;[{CB6B01CB-BC68-4B85-8F22-EB35A8FDC55C}]" c="Труфанова ул д. 19"/>
        <s v="[Клиент].[Адрес].[Адрес ТТ].&amp;[{8D474591-C2E5-42C7-9402-11BB06B2B140}]" c="Труфанова ул д. 21"/>
        <s v="[Клиент].[Адрес].[Адрес ТТ].&amp;[{3DD7AB81-BABE-444D-806C-E833BD6135E1}]" c="Труфанова ул д. 21"/>
        <s v="[Клиент].[Адрес].[Адрес ТТ].&amp;[{58772EF2-8CCE-4576-AA38-6D230DB0E345}]" c="Труфанова ул д. 21 КОРП 2"/>
        <s v="[Клиент].[Адрес].[Адрес ТТ].&amp;[{ADE8FFB7-DB6B-464B-A019-A1EE23768EF6}]" c="Труфанова ул д. 24А"/>
        <s v="[Клиент].[Адрес].[Адрес ТТ].&amp;[{06B5711E-E1BC-4A18-AFDA-E9BB38D6E319}]" c="Труфанова ул д. 27"/>
        <s v="[Клиент].[Адрес].[Адрес ТТ].&amp;[{8D43CBFE-DA5A-4D45-9A40-52FCCAC47EDF}]" c="Труфанова ул д. 3"/>
        <s v="[Клиент].[Адрес].[Адрес ТТ].&amp;[{4DA1E121-C753-463F-86F9-8F5B560E88E2}]" c="Труфанова ул д. 36"/>
        <s v="[Клиент].[Адрес].[Адрес ТТ].&amp;[{2C828B17-CE9A-4ABE-A1EB-FD024A7C8F21}]" c="Тутаевское ш"/>
        <s v="[Клиент].[Адрес].[Адрес ТТ].&amp;[{A64CF3D7-70DA-4221-9B32-C6A3E0328524}]" c="Тутаевское ш д. 1"/>
        <s v="[Клиент].[Адрес].[Адрес ТТ].&amp;[{A4D303EA-EA2A-438C-A8F2-89EE33BC46ED}]" c="Тутаевское ш д. 31"/>
        <s v="[Клиент].[Адрес].[Адрес ТТ].&amp;[{337B7FE6-0C99-44C5-919B-184B6BF1B7FD}]" c="Тутаевское ш д. 57"/>
        <s v="[Клиент].[Адрес].[Адрес ТТ].&amp;[{63E3349E-4E3D-46A4-93E0-1F685FA118A1}]" c="Тутаевское ш д. 64"/>
        <s v="[Клиент].[Адрес].[Адрес ТТ].&amp;[{E686E725-4554-45B6-BC57-75053E5A771F}]" c="Тутаевское ш д. 81"/>
        <s v="[Клиент].[Адрес].[Адрес ТТ].&amp;[{14398BF9-F692-489E-B629-52E32568A1C2}]" c="Тутаевское ш д. 95"/>
        <s v="[Клиент].[Адрес].[Адрес ТТ].&amp;[{7BE0ABD5-201C-41B6-A290-FAFFBC94D71C}]" c="Угличская ул д. 6"/>
        <s v="[Клиент].[Адрес].[Адрес ТТ].&amp;[{9A04344A-F328-48E4-90E5-8AE52DF5F4D5}]" c="Урицкого ул д. 14/50"/>
        <s v="[Клиент].[Адрес].[Адрес ТТ].&amp;[{1E178A06-3410-47A8-9B90-9C5FED7F21A1}]" c="Урицкого ул д. 27"/>
        <s v="[Клиент].[Адрес].[Адрес ТТ].&amp;[{F3288F92-4D55-4846-B6A5-2B71904AE58A}]" c="Урицкого ул д. 47"/>
        <s v="[Клиент].[Адрес].[Адрес ТТ].&amp;[{138F100B-0D9F-4F88-A2C5-37D332F48474}]" c="Урицкого ул д. 50"/>
        <s v="[Клиент].[Адрес].[Адрес ТТ].&amp;[{D95FC0A1-190E-41CC-825B-FAC08BA50C91}]" c="Урицкого ул д. 50"/>
        <s v="[Клиент].[Адрес].[Адрес ТТ].&amp;[{DCE659EA-DE19-46D0-9F2B-C1DC1FF34FE0}]" c="Урицкого ул д. 52"/>
        <s v="[Клиент].[Адрес].[Адрес ТТ].&amp;[{CBDCFB66-CB01-431C-BD80-3E8240CB85D8}]" c="Урицкого ул д. 65"/>
        <s v="[Клиент].[Адрес].[Адрес ТТ].&amp;[{3FCA827E-43C5-4EA9-A559-035DF4877367}]" c="Урицкого ул д. 7А"/>
        <s v="[Клиент].[Адрес].[Адрес ТТ].&amp;[{26FF33CE-95F6-4230-887A-FBE2E727BCE6}]" c="Урицкого ул д. Б/Н"/>
        <s v="[Клиент].[Адрес].[Адрес ТТ].&amp;[{6F6D0F11-3D6C-4005-BD90-3C33C0E5DD71}]" c="Успенская ул д. 14А"/>
        <s v="[Клиент].[Адрес].[Адрес ТТ].&amp;[{C9101B9F-3694-4A40-8559-296399BEB140}]" c="Ушакова проезд д. 1"/>
        <s v="[Клиент].[Адрес].[Адрес ТТ].&amp;[{EBDC6E80-90AD-41A8-B956-AB604C3C02AA}]" c="Ушинского ул д. 22 КОРП 1"/>
        <s v="[Клиент].[Адрес].[Адрес ТТ].&amp;[{C675DCB2-C6A2-488E-A701-CFA9C1616232}]" c="Февральская ул д. 32А"/>
        <s v="[Клиент].[Адрес].[Адрес ТТ].&amp;[{C3A1F772-2FE5-4A6D-B941-A2C2B922E16A}]" c="Федоровский пер д. 5"/>
        <s v="[Клиент].[Адрес].[Адрес ТТ].&amp;[{57F0AFD1-0B39-40AA-8B47-1C13F410566A}]" c="Фрунзе пр-кт д. 2"/>
        <s v="[Клиент].[Адрес].[Адрес ТТ].&amp;[{3EB281B0-E350-41A7-876D-00387F185A37}]" c="Фрунзе пр-кт д. 29"/>
        <s v="[Клиент].[Адрес].[Адрес ТТ].&amp;[{895C034F-7E3C-4EE3-B80D-7CCB207EBDC4}]" c="Фрунзе пр-кт д. 29"/>
        <s v="[Клиент].[Адрес].[Адрес ТТ].&amp;[{8309ACE0-C675-4747-B380-2FDCEC156C77}]" c="Фрунзе пр-кт д. 31"/>
        <s v="[Клиент].[Адрес].[Адрес ТТ].&amp;[{84F77974-7CA7-47FF-866A-455395E3ED93}]" c="Фрунзе пр-кт д. 32"/>
        <s v="[Клиент].[Адрес].[Адрес ТТ].&amp;[{C31762E1-FEEF-498F-AFE6-370F845E3346}]" c="Фрунзе пр-кт д. 37/18"/>
        <s v="[Клиент].[Адрес].[Адрес ТТ].&amp;[{A6466A9B-925D-4D1C-87B4-EACA209032BD}]" c="Фрунзе пр-кт д. 41"/>
        <s v="[Клиент].[Адрес].[Адрес ТТ].&amp;[{35749DFE-966F-4C41-9E52-DCE12F0E3884}]" c="Фрунзе пр-кт д. 45"/>
        <s v="[Клиент].[Адрес].[Адрес ТТ].&amp;[{6BFB2E7E-C55F-40E1-862D-83C59540E80A}]" c="Фрунзе пр-кт д. 56Д"/>
        <s v="[Клиент].[Адрес].[Адрес ТТ].&amp;[{CB8F504F-FC1E-4158-AA0D-E928F7E9CE67}]" c="Фрунзе пр-кт д. 57"/>
        <s v="[Клиент].[Адрес].[Адрес ТТ].&amp;[{DA62C617-AB38-470D-8EF0-898DE746D14A}]" c="Фрунзе пр-кт д. 71А"/>
        <s v="[Клиент].[Адрес].[Адрес ТТ].&amp;[{F4BE2D8D-BF43-4AB5-BBE5-6ED95C98E737}]" c="Фурманова ул д. 17"/>
        <s v="[Клиент].[Адрес].[Адрес ТТ].&amp;[{C68E654F-ACA2-4373-9BE4-BA52D198188D}]" c="Центральная ул д. 10"/>
        <s v="[Клиент].[Адрес].[Адрес ТТ].&amp;[{5932BC81-F72C-4104-8670-D105E100FC40}]" c="Центральная ул д. 4А"/>
        <s v="[Клиент].[Адрес].[Адрес ТТ].&amp;[{D8DAD838-F801-4976-A88C-02C440EB71DC}]" c="Центральная ул д. 5"/>
        <s v="[Клиент].[Адрес].[Адрес ТТ].&amp;[{42DC4F86-EAEC-46D6-B945-43C86DB5C422}]" c="Центральная ул д. 63"/>
        <s v="[Клиент].[Адрес].[Адрес ТТ].&amp;[{D06909CD-D0BD-4A13-9A68-17B08430A34D}]" c="Чапаева ул д. 16"/>
        <s v="[Клиент].[Адрес].[Адрес ТТ].&amp;[{DA17AE77-A8C1-4231-A053-ED3626A5B711}]" c="Чапаева ул д. 23А"/>
        <s v="[Клиент].[Адрес].[Адрес ТТ].&amp;[{6AA91228-A8A5-426D-8C29-41BE4BE2EA62}]" c="Черняховского ул д. 23"/>
        <s v="[Клиент].[Адрес].[Адрес ТТ].&amp;[{67574E27-C8C7-4608-A1CF-C07C0291EDD3}]" c="Чехова ул д. 31"/>
        <s v="[Клиент].[Адрес].[Адрес ТТ].&amp;[{4C1621ED-751D-42B9-9F10-0A6B85387D3A}]" c="Чистова ул д. 3"/>
        <s v="[Клиент].[Адрес].[Адрес ТТ].&amp;[{5C0C8B67-ED0F-48E2-8E92-7EA365BAD568}]" c="Чкалова ул д. 15/23"/>
        <s v="[Клиент].[Адрес].[Адрес ТТ].&amp;[{6F61F5E3-5940-4770-BC3E-CC1C05D43052}]" c="Чкалова ул д. 18"/>
        <s v="[Клиент].[Адрес].[Адрес ТТ].&amp;[{D2360C2A-B52E-4466-A4DD-1CA739E18300}]" c="Чкалова ул д. 19"/>
        <s v="[Клиент].[Адрес].[Адрес ТТ].&amp;[{652A446C-EFFD-4CE9-8972-45306D3D9505}]" c="Чкалова ул д. 25"/>
        <s v="[Клиент].[Адрес].[Адрес ТТ].&amp;[{016B6FC9-6688-41C6-9256-4244D79A69C3}]" c="Чкалова ул д. 28/21"/>
        <s v="[Клиент].[Адрес].[Адрес ТТ].&amp;[{C7586E33-0103-4C6B-BA3A-612F4C45F83C}]" c="Чкалова ул д. 28/21"/>
        <s v="[Клиент].[Адрес].[Адрес ТТ].&amp;[{E1FD4B58-F680-4742-B88A-8E0E7140637D}]" c="Чкалова ул д. 28/21"/>
        <s v="[Клиент].[Адрес].[Адрес ТТ].&amp;[{54C4E886-4C77-4E61-907B-FC6AAC60986F}]" c="Чкалова ул д. 35"/>
        <s v="[Клиент].[Адрес].[Адрес ТТ].&amp;[{FB1F6EEB-E3EA-49BD-8693-0B619103B5CB}]" c="Чкалова ул д. 57"/>
        <s v="[Клиент].[Адрес].[Адрес ТТ].&amp;[{97349C90-5651-4A39-A83F-D9280E9C8B84}]" c="Чкалова ул д. 62А"/>
        <s v="[Клиент].[Адрес].[Адрес ТТ].&amp;[{F3E65D42-7EA6-4720-9EB0-8653C54E6356}]" c="Чкалова ул д. 70"/>
        <s v="[Клиент].[Адрес].[Адрес ТТ].&amp;[{B0A0A44D-DBA1-4007-A110-73D43F1C6FB0}]" c="Чкалова ул д. 72"/>
        <s v="[Клиент].[Адрес].[Адрес ТТ].&amp;[{843ECB15-D9C1-4815-B4CF-A810D75CD2E1}]" c="Чкаловский мкр д. 45"/>
        <s v="[Клиент].[Адрес].[Адрес ТТ].&amp;[{700C1F14-DE00-4C3B-9D76-22E185411F94}]" c="Школьная ул д. 7"/>
        <s v="[Клиент].[Адрес].[Адрес ТТ].&amp;[{9E817144-AA31-468D-86BC-2380335DF6D6}]" c="Школьная ул д. 7"/>
        <s v="[Клиент].[Адрес].[Адрес ТТ].&amp;[{7FC970E4-F0AC-43A7-A229-BEE06E74FB5B}]" c="Школьный проезд д. 11"/>
        <s v="[Клиент].[Адрес].[Адрес ТТ].&amp;[{1AA5D741-2CE4-41D8-A540-541827062327}]" c="Школьный проезд д. 17"/>
        <s v="[Клиент].[Адрес].[Адрес ТТ].&amp;[{F6BF4A35-0E06-46CD-B0DC-8A8EDD8FE735}]" c="Школьный проезд д. 17"/>
        <s v="[Клиент].[Адрес].[Адрес ТТ].&amp;[{21A31FCB-FA18-467E-82E1-0E94DA4ACBA5}]" c="Юбилейная ул д. 32"/>
        <s v="[Клиент].[Адрес].[Адрес ТТ].&amp;[{CCB194E4-C7A6-4E71-B9BC-DECF975B836E}]" c="Юбилейная ул д. 51"/>
        <s v="[Клиент].[Адрес].[Адрес ТТ].&amp;[{AC5B4261-E986-49CC-AB51-B90C909C4EB4}]" c="Юбилейная ул д. 9"/>
        <s v="[Клиент].[Адрес].[Адрес ТТ].&amp;[{2155A144-5694-4E23-924E-CA7CD38576D1}]" c="Яковлевская ул д. 5"/>
        <s v="[Клиент].[Адрес].[Адрес ТТ].&amp;[{D64BBF11-4D2E-4E50-85F9-7B4A99B8C64F}]" c="Яковлевская ул д. 7"/>
        <s v="[Клиент].[Адрес].[Адрес ТТ].&amp;[{1306611C-4DFA-4E83-AD93-05DF4AE7BF9E}]" c="Ярославская ул д. 150 КОРП 2"/>
        <s v="[Клиент].[Адрес].[Адрес ТТ].&amp;[{00989405-F087-4C4D-9663-F8387692668D}]" c="Ярославская ул д. 55"/>
        <s v="[Клиент].[Адрес].[Адрес ТТ].&amp;[{ADA9E2DE-472D-4003-B8FE-CEA7D171794B}]" c="Ярославская ул д. 79"/>
      </sharedItems>
    </cacheField>
    <cacheField name="[География].[Level 2].[Level2]" caption="Level2" numFmtId="0" hierarchy="5" level="1" mappingCount="1">
      <sharedItems count="145">
        <s v="[География].[Level 2].[Level2].&amp;[_ЦЕНТР]&amp;[Ярославская обл]&amp;[Ярославль г]&amp;[1-я Путевая ул]" c="1-я Путевая ул" cp="1">
          <x/>
        </s>
        <s v="[География].[Level 2].[Level2].&amp;[_ЦЕНТР]&amp;[Ярославская обл]&amp;[Ярославль г]&amp;[2-я Портовая ул]" c="2-я Портовая ул" cp="1">
          <x/>
        </s>
        <s v="[География].[Level 2].[Level2].&amp;[_ЦЕНТР]&amp;[Ярославская обл]&amp;[Ярославль г]&amp;[50 лет ВЛКСМ ул]" c="50 лет ВЛКСМ ул" cp="1">
          <x/>
        </s>
        <s v="[География].[Level 2].[Level2].&amp;[_ЦЕНТР]&amp;[Ярославская обл]&amp;[Ярославль г]&amp;[6-я Железнодорожная ул]" c="6-я Железнодорожная ул" cp="1">
          <x/>
        </s>
        <s v="[География].[Level 2].[Level2].&amp;[_ЦЕНТР]&amp;[Ярославская обл]&amp;[Ярославль г]&amp;[8 Марта ул]" c="8 Марта ул" cp="1">
          <x/>
        </s>
        <s v="[География].[Level 2].[Level2].&amp;[_ЦЕНТР]&amp;[Ярославская обл]&amp;[Ярославль г]&amp;[Авиаторов пр-кт]" c="Авиаторов пр-кт" cp="1">
          <x/>
        </s>
        <s v="[География].[Level 2].[Level2].&amp;[_ЦЕНТР]&amp;[Ярославская обл]&amp;[Ярославль г]&amp;[Академика Колмогорова ул]" c="Академика Колмогорова ул" cp="1">
          <x/>
        </s>
        <s v="[География].[Level 2].[Level2].&amp;[_ЦЕНТР]&amp;[Ярославская обл]&amp;[Ярославль г]&amp;[Алмазная ул]" c="Алмазная ул" cp="1">
          <x/>
        </s>
        <s v="[География].[Level 2].[Level2].&amp;[_ЦЕНТР]&amp;[Ярославская обл]&amp;[Ярославль г]&amp;[Андропова ул]" c="Андропова ул" cp="1">
          <x/>
        </s>
        <s v="[География].[Level 2].[Level2].&amp;[_ЦЕНТР]&amp;[Ярославская обл]&amp;[Ярославль г]&amp;[Архангельский проезд]" c="Архангельский проезд" cp="1">
          <x/>
        </s>
        <s v="[География].[Level 2].[Level2].&amp;[_ЦЕНТР]&amp;[Ярославская обл]&amp;[Ярославль г]&amp;[Бабича ул]" c="Бабича ул" cp="1">
          <x/>
        </s>
        <s v="[География].[Level 2].[Level2].&amp;[_ЦЕНТР]&amp;[Ярославская обл]&amp;[Ярославль г]&amp;[Базовая ул]" c="Базовая ул" cp="1">
          <x/>
        </s>
        <s v="[География].[Level 2].[Level2].&amp;[_ЦЕНТР]&amp;[Ярославская обл]&amp;[Ярославль г]&amp;[Балтийская ул]" c="Балтийская ул" cp="1">
          <x/>
        </s>
        <s v="[География].[Level 2].[Level2].&amp;[_ЦЕНТР]&amp;[Ярославская обл]&amp;[Ярославль г]&amp;[Батова ул]" c="Батова ул" cp="1">
          <x/>
        </s>
        <s v="[География].[Level 2].[Level2].&amp;[_ЦЕНТР]&amp;[Ярославская обл]&amp;[Ярославль г]&amp;[Белинского ул]" c="Белинского ул" cp="1">
          <x/>
        </s>
        <s v="[География].[Level 2].[Level2].&amp;[_ЦЕНТР]&amp;[Ярославская обл]&amp;[Ярославль г]&amp;[Большая Октябрьская ул]" c="Большая Октябрьская ул" cp="1">
          <x/>
        </s>
        <s v="[География].[Level 2].[Level2].&amp;[_ЦЕНТР]&amp;[Ярославская обл]&amp;[Ярославль г]&amp;[Большая Федоровская ул]" c="Большая Федоровская ул" cp="1">
          <x/>
        </s>
        <s v="[География].[Level 2].[Level2].&amp;[_ЦЕНТР]&amp;[Ярославская обл]&amp;[Большесельский р-н]&amp;[Большое Село с]" c="Большое Село с" cp="1">
          <x v="1"/>
        </s>
        <s v="[География].[Level 2].[Level2].&amp;[_ЦЕНТР]&amp;[Ярославская обл]&amp;[Борисоглебский р-н]&amp;[Борисоглебский п]" c="Борисоглебский п" cp="1">
          <x v="2"/>
        </s>
        <s v="[География].[Level 2].[Level2].&amp;[_ЦЕНТР]&amp;[Ярославская обл]&amp;[Некоузский р-н]&amp;[Борок п]" c="Борок п" cp="1">
          <x v="3"/>
        </s>
        <s v="[География].[Level 2].[Level2].&amp;[_ЦЕНТР]&amp;[Ярославская обл]&amp;[Брейтовский р-н]&amp;[Брейтово с]" c="Брейтово с" cp="1">
          <x v="4"/>
        </s>
        <s v="[География].[Level 2].[Level2].&amp;[_ЦЕНТР]&amp;[Ярославская обл]&amp;[Некрасовский р-н]&amp;[Бурмакино рп]" c="Бурмакино рп" cp="1">
          <x v="5"/>
        </s>
        <s v="[География].[Level 2].[Level2].&amp;[_ЦЕНТР]&amp;[Ярославская обл]&amp;[Гаврилов-Ямский р-н]&amp;[Великое с]" c="Великое с" cp="1">
          <x v="6"/>
        </s>
        <s v="[География].[Level 2].[Level2].&amp;[_ЦЕНТР]&amp;[Ярославская обл]&amp;[Ярославль г]&amp;[Волгоградская ул]" c="Волгоградская ул" cp="1">
          <x/>
        </s>
        <s v="[География].[Level 2].[Level2].&amp;[_ЦЕНТР]&amp;[Ярославская обл]&amp;[Ярославль г]&amp;[Володарского ул]" c="Володарского ул" cp="1">
          <x/>
        </s>
        <s v="[География].[Level 2].[Level2].&amp;[_ЦЕНТР]&amp;[Ярославская обл]&amp;[Гаврилов-Ямский р-н]&amp;[Гаврилов-Ям г]" c="Гаврилов-Ям г" cp="1">
          <x v="6"/>
        </s>
        <s v="[География].[Level 2].[Level2].&amp;[_ЦЕНТР]&amp;[Ярославская обл]&amp;[Ярославль г]&amp;[Гагарина ул]" c="Гагарина ул" cp="1">
          <x/>
        </s>
        <s v="[География].[Level 2].[Level2].&amp;[_ЦЕНТР]&amp;[Ярославская обл]&amp;[Ярославль г]&amp;[Гоголя ул]" c="Гоголя ул" cp="1">
          <x/>
        </s>
        <s v="[География].[Level 2].[Level2].&amp;[_ЦЕНТР]&amp;[Ярославская обл]&amp;[Ярославль г]&amp;[Городской вал ул]" c="Городской вал ул" cp="1">
          <x/>
        </s>
        <s v="[География].[Level 2].[Level2].&amp;[_ЦЕНТР]&amp;[Ярославская обл]&amp;[Даниловский р-н]&amp;[Данилов г]" c="Данилов г" cp="1">
          <x v="7"/>
        </s>
        <s v="[География].[Level 2].[Level2].&amp;[_ЦЕНТР]&amp;[Ярославская обл]&amp;[Ярославль г]&amp;[Демьяна Бедного ул]" c="Демьяна Бедного ул" cp="1">
          <x/>
        </s>
        <s v="[География].[Level 2].[Level2].&amp;[_ЦЕНТР]&amp;[Ярославская обл]&amp;[Ярославль г]&amp;[Депутатская ул]" c="Депутатская ул" cp="1">
          <x/>
        </s>
        <s v="[География].[Level 2].[Level2].&amp;[_ЦЕНТР]&amp;[Ярославская обл]&amp;[Ярославль г]&amp;[Дзержинского пр-кт]" c="Дзержинского пр-кт" cp="1">
          <x/>
        </s>
        <s v="[География].[Level 2].[Level2].&amp;[_ЦЕНТР]&amp;[Ярославская обл]&amp;[Ярославль г]&amp;[Доброхотова проезд]" c="Доброхотова проезд" cp="1">
          <x/>
        </s>
        <s v="[География].[Level 2].[Level2].&amp;[_ЦЕНТР]&amp;[Ярославская обл]&amp;[Ярославль г]&amp;[Доронина ул]" c="Доронина ул" cp="1">
          <x/>
        </s>
        <s v="[География].[Level 2].[Level2].&amp;[_ЦЕНТР]&amp;[Ярославская обл]&amp;[Ярославский р-н]&amp;[Дубки п]" c="Дубки п" cp="1">
          <x v="8"/>
        </s>
        <s v="[География].[Level 2].[Level2].&amp;[_ЦЕНТР]&amp;[Ярославская обл]&amp;[Рыбинский р-н]&amp;[Ермаково п]" c="Ермаково п" cp="1">
          <x v="9"/>
        </s>
        <s v="[География].[Level 2].[Level2].&amp;[_ЦЕНТР]&amp;[Ярославская обл]&amp;[Ярославль г]&amp;[Жукова ул]" c="Жукова ул" cp="1">
          <x/>
        </s>
        <s v="[География].[Level 2].[Level2].&amp;[_ЦЕНТР]&amp;[Ярославская обл]&amp;[Ярославль г]&amp;[Загородный Сад ул]" c="Загородный Сад ул" cp="1">
          <x/>
        </s>
        <s v="[География].[Level 2].[Level2].&amp;[_ЦЕНТР]&amp;[Ярославская обл]&amp;[Ярославль г]&amp;[Закгейма ул]" c="Закгейма ул" cp="1">
          <x/>
        </s>
        <s v="[География].[Level 2].[Level2].&amp;[_ЦЕНТР]&amp;[Ярославская обл]&amp;[Ярославский р-н]&amp;[Ивняки п]" c="Ивняки п" cp="1">
          <x v="8"/>
        </s>
        <s v="[География].[Level 2].[Level2].&amp;[_ЦЕНТР]&amp;[Ярославская обл]&amp;[Угличский р-н]&amp;[Ильинское с]" c="Ильинское с" cp="1">
          <x v="10"/>
        </s>
        <s v="[География].[Level 2].[Level2].&amp;[_ЦЕНТР]&amp;[Ярославская обл]&amp;[Ярославль г]&amp;[Индустриальная ул]" c="Индустриальная ул" cp="1">
          <x/>
        </s>
        <s v="[География].[Level 2].[Level2].&amp;[_ЦЕНТР]&amp;[Ярославская обл]&amp;[Ростовский р-н]&amp;[Ишня рп]" c="Ишня рп" cp="1">
          <x v="11"/>
        </s>
        <s v="[География].[Level 2].[Level2].&amp;[_ЦЕНТР]&amp;[Ярославская обл]&amp;[Ярославль г]&amp;[Калинина ул]" c="Калинина ул" cp="1">
          <x/>
        </s>
        <s v="[География].[Level 2].[Level2].&amp;[_ЦЕНТР]&amp;[Ярославская обл]&amp;[Рыбинский р-н]&amp;[Каменники п]" c="Каменники п" cp="1">
          <x v="9"/>
        </s>
        <s v="[География].[Level 2].[Level2].&amp;[_ЦЕНТР]&amp;[Ярославская обл]&amp;[Ярославский р-н]&amp;[Карабиха д]" c="Карабиха д" cp="1">
          <x v="8"/>
        </s>
        <s v="[География].[Level 2].[Level2].&amp;[_ЦЕНТР]&amp;[Ярославская обл]&amp;[Ярославский р-н]&amp;[Карачиха п]" c="Карачиха п" cp="1">
          <x v="8"/>
        </s>
        <s v="[География].[Level 2].[Level2].&amp;[_ЦЕНТР]&amp;[Ярославская обл]&amp;[Переславль-Залесский г]&amp;[Кардовского ул]" c="Кардовского ул" cp="1">
          <x v="12"/>
        </s>
        <s v="[География].[Level 2].[Level2].&amp;[_ЦЕНТР]&amp;[Ярославская обл]&amp;[Ярославль г]&amp;[Кирова ул]" c="Кирова ул" cp="1">
          <x/>
        </s>
        <s v="[География].[Level 2].[Level2].&amp;[_ЦЕНТР]&amp;[Ярославская обл]&amp;[Ярославль г]&amp;[Клубная ул]" c="Клубная ул" cp="1">
          <x/>
        </s>
        <s v="[География].[Level 2].[Level2].&amp;[_ЦЕНТР]&amp;[Ярославская обл]&amp;[Ярославль г]&amp;[Комсомольская ул]" c="Комсомольская ул" cp="1">
          <x/>
        </s>
        <s v="[География].[Level 2].[Level2].&amp;[_ЦЕНТР]&amp;[Ярославская обл]&amp;[Тутаевский р-н]&amp;[Константиновский п]" c="Константиновский п" cp="1">
          <x v="13"/>
        </s>
        <s v="[География].[Level 2].[Level2].&amp;[_ЦЕНТР]&amp;[Ярославская обл]&amp;[Переславль-Залесский г]&amp;[Кооперативная ул]" c="Кооперативная ул" cp="1">
          <x v="12"/>
        </s>
        <s v="[География].[Level 2].[Level2].&amp;[_ЦЕНТР]&amp;[Ярославская обл]&amp;[Ярославль г]&amp;[Корабельная ул]" c="Корабельная ул" cp="1">
          <x/>
        </s>
        <s v="[География].[Level 2].[Level2].&amp;[_ЦЕНТР]&amp;[Ярославская обл]&amp;[Ярославль г]&amp;[Космонавтов ул]" c="Космонавтов ул" cp="1">
          <x/>
        </s>
        <s v="[География].[Level 2].[Level2].&amp;[_ЦЕНТР]&amp;[Ярославская обл]&amp;[Ярославль г]&amp;[Красноборская ул]" c="Красноборская ул" cp="1">
          <x/>
        </s>
        <s v="[География].[Level 2].[Level2].&amp;[_ЦЕНТР]&amp;[Ярославская обл]&amp;[Ярославль г]&amp;[Красноперевальский пер]" c="Красноперевальский пер" cp="1">
          <x/>
        </s>
        <s v="[География].[Level 2].[Level2].&amp;[_ЦЕНТР]&amp;[Ярославская обл]&amp;[Ярославский р-н]&amp;[Красные Ткачи п]" c="Красные Ткачи п" cp="1">
          <x v="8"/>
        </s>
        <s v="[География].[Level 2].[Level2].&amp;[_ЦЕНТР]&amp;[Ярославская обл]&amp;[Ярославский р-н]&amp;[Красный Бор п]" c="Красный Бор п" cp="1">
          <x v="8"/>
        </s>
        <s v="[География].[Level 2].[Level2].&amp;[_ЦЕНТР]&amp;[Ярославская обл]&amp;[Рыбинский р-н]&amp;[Кстово п]" c="Кстово п" cp="1">
          <x v="9"/>
        </s>
        <s v="[География].[Level 2].[Level2].&amp;[_ЦЕНТР]&amp;[Ярославская обл]&amp;[Ярославский р-н]&amp;[Кузнечиха (Кузнечихинский с.о.) д]" c="Кузнечиха (Кузнечихинский с.о.) д" cp="1">
          <x v="8"/>
        </s>
        <s v="[География].[Level 2].[Level2].&amp;[_ЦЕНТР]&amp;[Ярославская обл]&amp;[Ярославль г]&amp;[Куропаткова ул]" c="Куропаткова ул" cp="1">
          <x/>
        </s>
        <s v="[География].[Level 2].[Level2].&amp;[_ЦЕНТР]&amp;[Ярославская обл]&amp;[Ярославль г]&amp;[Ленина пр-кт]" c="Ленина пр-кт" cp="1">
          <x/>
        </s>
        <s v="[География].[Level 2].[Level2].&amp;[_ЦЕНТР]&amp;[Ярославская обл]&amp;[Ярославль г]&amp;[Ленинградский пр-кт]" c="Ленинградский пр-кт" cp="1">
          <x/>
        </s>
        <s v="[География].[Level 2].[Level2].&amp;[_ЦЕНТР]&amp;[Ярославская обл]&amp;[Любимский р-н]&amp;[Любим г]" c="Любим г" cp="1">
          <x v="14"/>
        </s>
        <s v="[География].[Level 2].[Level2].&amp;[_ЦЕНТР]&amp;[Ярославская обл]&amp;[Переславль-Залесский г]&amp;[Магистральная ул]" c="Магистральная ул" cp="1">
          <x v="12"/>
        </s>
        <s v="[География].[Level 2].[Level2].&amp;[_ЦЕНТР]&amp;[Ярославская обл]&amp;[Ярославль г]&amp;[Машиностроителей пр-кт]" c="Машиностроителей пр-кт" cp="1">
          <x/>
        </s>
        <s v="[География].[Level 2].[Level2].&amp;[_ЦЕНТР]&amp;[Ярославская обл]&amp;[Ярославль г]&amp;[Маяковского ул]" c="Маяковского ул" cp="1">
          <x/>
        </s>
        <s v="[География].[Level 2].[Level2].&amp;[_ЦЕНТР]&amp;[Ярославская обл]&amp;[Переславль-Залесский г]&amp;[Менделеева ул]" c="Менделеева ул" cp="1">
          <x v="12"/>
        </s>
        <s v="[География].[Level 2].[Level2].&amp;[_ЦЕНТР]&amp;[Ярославская обл]&amp;[Ярославский р-н]&amp;[Михайловский п]" c="Михайловский п" cp="1">
          <x v="8"/>
        </s>
        <s v="[География].[Level 2].[Level2].&amp;[_ЦЕНТР]&amp;[Ярославская обл]&amp;[Ярославский р-н]&amp;[Мокеевское д]" c="Мокеевское д" cp="1">
          <x v="8"/>
        </s>
        <s v="[География].[Level 2].[Level2].&amp;[_ЦЕНТР]&amp;[Ярославская обл]&amp;[Ярославль г]&amp;[Московский пр-кт]" c="Московский пр-кт" cp="1">
          <x/>
        </s>
        <s v="[География].[Level 2].[Level2].&amp;[_ЦЕНТР]&amp;[Ярославская обл]&amp;[Ярославль г]&amp;[Моторостроителей проезд]" c="Моторостроителей проезд" cp="1">
          <x/>
        </s>
        <s v="[География].[Level 2].[Level2].&amp;[_ЦЕНТР]&amp;[Ярославская обл]&amp;[Ярославский р-н]&amp;[Мужево д]" c="Мужево д" cp="1">
          <x v="8"/>
        </s>
        <s v="[География].[Level 2].[Level2].&amp;[_ЦЕНТР]&amp;[Ярославская обл]&amp;[Ярославль г]&amp;[Мурманский проезд]" c="Мурманский проезд" cp="1">
          <x/>
        </s>
        <s v="[География].[Level 2].[Level2].&amp;[_ЦЕНТР]&amp;[Ярославская обл]&amp;[Мышкинский р-н]&amp;[Мышкин г]" c="Мышкин г" cp="1">
          <x v="15"/>
        </s>
        <s v="[География].[Level 2].[Level2].&amp;[_ЦЕНТР]&amp;[Ярославская обл]&amp;[Ярославль г]&amp;[Мышкинский проезд]" c="Мышкинский проезд" cp="1">
          <x/>
        </s>
        <s v="[География].[Level 2].[Level2].&amp;[_ЦЕНТР]&amp;[Ярославская обл]&amp;[Ярославский р-н]&amp;[Нагорный п]" c="Нагорный п" cp="1">
          <x v="8"/>
        </s>
        <s v="[География].[Level 2].[Level2].&amp;[_ЦЕНТР]&amp;[Ярославская обл]&amp;[Ярославль г]&amp;[Наумова ул]" c="Наумова ул" cp="1">
          <x/>
        </s>
        <s v="[География].[Level 2].[Level2].&amp;[_ЦЕНТР]&amp;[Ярославская обл]&amp;[Ярославль г]&amp;[Некрасова ул]" c="Некрасова ул" cp="1">
          <x/>
        </s>
        <s v="[География].[Level 2].[Level2].&amp;[_ЦЕНТР]&amp;[Ярославская обл]&amp;[Некрасовский р-н]&amp;[Некрасовское рп]" c="Некрасовское рп" cp="1">
          <x v="5"/>
        </s>
        <s v="[География].[Level 2].[Level2].&amp;[_ЦЕНТР]&amp;[Ярославская обл]&amp;[Ярославль г]&amp;[Нефтяников ул]" c="Нефтяников ул" cp="1">
          <x/>
        </s>
        <s v="[География].[Level 2].[Level2].&amp;[_ЦЕНТР]&amp;[Ярославская обл]&amp;[Некоузский р-н]&amp;[Новый Некоуз с]" c="Новый Некоуз с" cp="1">
          <x v="3"/>
        </s>
        <s v="[География].[Level 2].[Level2].&amp;[_ЦЕНТР]&amp;[Ярославская обл]&amp;[Ярославль г]&amp;[Носкова ул]" c="Носкова ул" cp="1">
          <x/>
        </s>
        <s v="[География].[Level 2].[Level2].&amp;[_ЦЕНТР]&amp;[Ярославская обл]&amp;[Ярославль г]&amp;[Ньютона ул]" c="Ньютона ул" cp="1">
          <x/>
        </s>
        <s v="[География].[Level 2].[Level2].&amp;[_ЦЕНТР]&amp;[Ярославская обл]&amp;[Переславль-Залесский г]&amp;[Октябрьская ул]" c="Октябрьская ул" cp="1">
          <x v="12"/>
        </s>
        <s v="[География].[Level 2].[Level2].&amp;[_ЦЕНТР]&amp;[Ярославская обл]&amp;[Ярославль г]&amp;[Октября пр-кт]" c="Октября пр-кт" cp="1">
          <x/>
        </s>
        <s v="[География].[Level 2].[Level2].&amp;[_ЦЕНТР]&amp;[Ярославская обл]&amp;[Ярославль г]&amp;[Павлова ул]" c="Павлова ул" cp="1">
          <x/>
        </s>
        <s v="[География].[Level 2].[Level2].&amp;[_ЦЕНТР]&amp;[Ярославская обл]&amp;[Ярославль г]&amp;[Панина ул]" c="Панина ул" cp="1">
          <x/>
        </s>
        <s v="[География].[Level 2].[Level2].&amp;[_ЦЕНТР]&amp;[Ярославская обл]&amp;[Ярославль г]&amp;[Папанина ул]" c="Папанина ул" cp="1">
          <x/>
        </s>
        <s v="[География].[Level 2].[Level2].&amp;[_ЦЕНТР]&amp;[Ярославская обл]&amp;[Ярославль г]&amp;[Парковый проезд]" c="Парковый проезд" cp="1">
          <x/>
        </s>
        <s v="[География].[Level 2].[Level2].&amp;[_ЦЕНТР]&amp;[Ярославская обл]&amp;[Ярославль г]&amp;[Первомайская ул]" c="Первомайская ул" cp="1">
          <x/>
        </s>
        <s v="[География].[Level 2].[Level2].&amp;[_ЦЕНТР]&amp;[Ярославская обл]&amp;[Рыбинский р-н]&amp;[Песочное п]" c="Песочное п" cp="1">
          <x v="9"/>
        </s>
        <s v="[География].[Level 2].[Level2].&amp;[_ЦЕНТР]&amp;[Ярославская обл]&amp;[Ростовский р-н]&amp;[Петровское рп]" c="Петровское рп" cp="1">
          <x v="11"/>
        </s>
        <s v="[География].[Level 2].[Level2].&amp;[_ЦЕНТР]&amp;[Ярославская обл]&amp;[Ярославль г]&amp;[Пирогова ул]" c="Пирогова ул" cp="1">
          <x/>
        </s>
        <s v="[География].[Level 2].[Level2].&amp;[_ЦЕНТР]&amp;[Ярославская обл]&amp;[Ярославль г]&amp;[Победы ул]" c="Победы ул" cp="1">
          <x/>
        </s>
        <s v="[География].[Level 2].[Level2].&amp;[_ЦЕНТР]&amp;[Ярославская обл]&amp;[Переславль-Залесский г]&amp;[Полевая ул]" c="Полевая ул" cp="1">
          <x v="12"/>
        </s>
        <s v="[География].[Level 2].[Level2].&amp;[_ЦЕНТР]&amp;[Ярославская обл]&amp;[Гаврилов-Ямский р-н]&amp;[Поляна д]" c="Поляна д" cp="1">
          <x v="6"/>
        </s>
        <s v="[География].[Level 2].[Level2].&amp;[_ЦЕНТР]&amp;[Ярославская обл]&amp;[Ярославль г]&amp;[Попова ул]" c="Попова ул" cp="1">
          <x/>
        </s>
        <s v="[География].[Level 2].[Level2].&amp;[_ЦЕНТР]&amp;[Ярославская обл]&amp;[Ростовский р-н]&amp;[Поречье-Рыбное рп]" c="Поречье-Рыбное рп" cp="1">
          <x v="11"/>
        </s>
        <s v="[География].[Level 2].[Level2].&amp;[_ЦЕНТР]&amp;[Ярославская обл]&amp;[Пошехонский р-н]&amp;[Пошехонье г]" c="Пошехонье г" cp="1">
          <x v="16"/>
        </s>
        <s v="[География].[Level 2].[Level2].&amp;[_ЦЕНТР]&amp;[Ярославская обл]&amp;[Первомайский р-н]&amp;[Пречистое рп]" c="Пречистое рп" cp="1">
          <x v="17"/>
        </s>
        <s v="[География].[Level 2].[Level2].&amp;[_ЦЕНТР]&amp;[Ярославская обл]&amp;[Ярославль г]&amp;[Радищева ул]" c="Радищева ул" cp="1">
          <x/>
        </s>
        <s v="[География].[Level 2].[Level2].&amp;[_ЦЕНТР]&amp;[Ярославская обл]&amp;[Ярославль г]&amp;[Ранняя ул]" c="Ранняя ул" cp="1">
          <x/>
        </s>
        <s v="[География].[Level 2].[Level2].&amp;[_ЦЕНТР]&amp;[Ярославская обл]&amp;[Ярославль г]&amp;[Республиканская ул]" c="Республиканская ул" cp="1">
          <x/>
        </s>
        <s v="[География].[Level 2].[Level2].&amp;[_ЦЕНТР]&amp;[Ярославская обл]&amp;[Ростовский р-н]&amp;[Ростов г]" c="Ростов г" cp="1">
          <x v="11"/>
        </s>
        <s v="[География].[Level 2].[Level2].&amp;[_ЦЕНТР]&amp;[Ярославская обл]&amp;[Переславль-Залесский г]&amp;[Ростовская ул]" c="Ростовская ул" cp="1">
          <x v="12"/>
        </s>
        <s v="[География].[Level 2].[Level2].&amp;[_ЦЕНТР]&amp;[Ярославская обл]&amp;[Рыбинский р-н]&amp;[Рыбинск г]" c="Рыбинск г" cp="1">
          <x v="9"/>
        </s>
        <s v="[География].[Level 2].[Level2].&amp;[_ЦЕНТР]&amp;[Ярославская обл]&amp;[Ярославль г]&amp;[Салтыкова-Щедрина ул]" c="Салтыкова-Щедрина ул" cp="1">
          <x/>
        </s>
        <s v="[География].[Level 2].[Level2].&amp;[_ЦЕНТР]&amp;[Ярославская обл]&amp;[Ярославль г]&amp;[Светлая ул]" c="Светлая ул" cp="1">
          <x/>
        </s>
        <s v="[География].[Level 2].[Level2].&amp;[_ЦЕНТР]&amp;[Ярославская обл]&amp;[Переславль-Залесский г]&amp;[Свободы ул]" c="Свободы ул" cp="1">
          <x v="12"/>
        </s>
        <s v="[География].[Level 2].[Level2].&amp;[_ЦЕНТР]&amp;[Ярославская обл]&amp;[Ярославль г]&amp;[Свободы ул]" c="Свободы ул" cp="1">
          <x/>
        </s>
        <s v="[География].[Level 2].[Level2].&amp;[_ЦЕНТР]&amp;[Ярославская обл]&amp;[Ростовский р-н]&amp;[Семибратово рп]" c="Семибратово рп" cp="1">
          <x v="11"/>
        </s>
        <s v="[География].[Level 2].[Level2].&amp;[_ЦЕНТР]&amp;[Ярославская обл]&amp;[Ярославль г]&amp;[Серго Орджоникидзе ул]" c="Серго Орджоникидзе ул" cp="1">
          <x/>
        </s>
        <s v="[География].[Level 2].[Level2].&amp;[_ЦЕНТР]&amp;[Ярославская обл]&amp;[Ярославль г]&amp;[Собинова ул]" c="Собинова ул" cp="1">
          <x/>
        </s>
        <s v="[География].[Level 2].[Level2].&amp;[_ЦЕНТР]&amp;[Ярославская обл]&amp;[Ярославль г]&amp;[Советская ул]" c="Советская ул" cp="1">
          <x/>
        </s>
        <s v="[География].[Level 2].[Level2].&amp;[_ЦЕНТР]&amp;[Ярославская обл]&amp;[Ярославль г]&amp;[Спартаковская ул]" c="Спартаковская ул" cp="1">
          <x/>
        </s>
        <s v="[География].[Level 2].[Level2].&amp;[_ЦЕНТР]&amp;[Ярославская обл]&amp;[Ярославль г]&amp;[Стачек ул]" c="Стачек ул" cp="1">
          <x/>
        </s>
        <s v="[География].[Level 2].[Level2].&amp;[_ЦЕНТР]&amp;[Ярославская обл]&amp;[Переславль-Залесский г]&amp;[Строителей ул]" c="Строителей ул" cp="1">
          <x v="12"/>
        </s>
        <s v="[География].[Level 2].[Level2].&amp;[_ЦЕНТР]&amp;[Ярославская обл]&amp;[Ярославль г]&amp;[Строителей ул]" c="Строителей ул" cp="1">
          <x/>
        </s>
        <s v="[География].[Level 2].[Level2].&amp;[_ЦЕНТР]&amp;[Ярославская обл]&amp;[Ярославль г]&amp;[Суздальское ш]" c="Суздальское ш" cp="1">
          <x/>
        </s>
        <s v="[География].[Level 2].[Level2].&amp;[_ЦЕНТР]&amp;[Ярославская обл]&amp;[Ярославль г]&amp;[Суркова ул]" c="Суркова ул" cp="1">
          <x/>
        </s>
        <s v="[География].[Level 2].[Level2].&amp;[_ЦЕНТР]&amp;[Ярославская обл]&amp;[Ярославль г]&amp;[Текстилей пер]" c="Текстилей пер" cp="1">
          <x/>
        </s>
        <s v="[География].[Level 2].[Level2].&amp;[_ЦЕНТР]&amp;[Ярославская обл]&amp;[Ярославль г]&amp;[Тепловой пер]" c="Тепловой пер" cp="1">
          <x/>
        </s>
        <s v="[География].[Level 2].[Level2].&amp;[_ЦЕНТР]&amp;[Ярославская обл]&amp;[Ярославль г]&amp;[Титова ул]" c="Титова ул" cp="1">
          <x/>
        </s>
        <s v="[География].[Level 2].[Level2].&amp;[_ЦЕНТР]&amp;[Ярославская обл]&amp;[Ярославль г]&amp;[Толбухина пр-кт]" c="Толбухина пр-кт" cp="1">
          <x/>
        </s>
        <s v="[География].[Level 2].[Level2].&amp;[_ЦЕНТР]&amp;[Ярославская обл]&amp;[Ярославль г]&amp;[Труфанова ул]" c="Труфанова ул" cp="1">
          <x/>
        </s>
        <s v="[География].[Level 2].[Level2].&amp;[_ЦЕНТР]&amp;[Ярославская обл]&amp;[Ярославский р-н]&amp;[Туношна с]" c="Туношна с" cp="1">
          <x v="8"/>
        </s>
        <s v="[География].[Level 2].[Level2].&amp;[_ЦЕНТР]&amp;[Ярославская обл]&amp;[Тутаевский р-н]&amp;[Тутаев г]" c="Тутаев г" cp="1">
          <x v="13"/>
        </s>
        <s v="[География].[Level 2].[Level2].&amp;[_ЦЕНТР]&amp;[Ярославская обл]&amp;[Ярославль г]&amp;[Тутаевское ш]" c="Тутаевское ш" cp="1">
          <x/>
        </s>
        <s v="[География].[Level 2].[Level2].&amp;[_ЦЕНТР]&amp;[Ярославская обл]&amp;[Угличский р-н]&amp;[Углич г]" c="Углич г" cp="1">
          <x v="10"/>
        </s>
        <s v="[География].[Level 2].[Level2].&amp;[_ЦЕНТР]&amp;[Ярославская обл]&amp;[Ярославль г]&amp;[Угличская ул]" c="Угличская ул" cp="1">
          <x/>
        </s>
        <s v="[География].[Level 2].[Level2].&amp;[_ЦЕНТР]&amp;[Ярославская обл]&amp;[Переславль-Залесский г]&amp;[Урицкого ул]" c="Урицкого ул" cp="1">
          <x v="12"/>
        </s>
        <s v="[География].[Level 2].[Level2].&amp;[_ЦЕНТР]&amp;[Ярославская обл]&amp;[Ярославль г]&amp;[Урицкого ул]" c="Урицкого ул" cp="1">
          <x/>
        </s>
        <s v="[География].[Level 2].[Level2].&amp;[_ЦЕНТР]&amp;[Ярославская обл]&amp;[Ярославль г]&amp;[Ушакова проезд]" c="Ушакова проезд" cp="1">
          <x/>
        </s>
        <s v="[География].[Level 2].[Level2].&amp;[_ЦЕНТР]&amp;[Ярославская обл]&amp;[Ярославль г]&amp;[Ушинского ул]" c="Ушинского ул" cp="1">
          <x/>
        </s>
        <s v="[География].[Level 2].[Level2].&amp;[_ЦЕНТР]&amp;[Ярославская обл]&amp;[Переславль-Залесский г]&amp;[Федоровский пер]" c="Федоровский пер" cp="1">
          <x v="12"/>
        </s>
        <s v="[География].[Level 2].[Level2].&amp;[_ЦЕНТР]&amp;[Ярославская обл]&amp;[Ярославль г]&amp;[Фрунзе пр-кт]" c="Фрунзе пр-кт" cp="1">
          <x/>
        </s>
        <s v="[География].[Level 2].[Level2].&amp;[_ЦЕНТР]&amp;[Ярославская обл]&amp;[Ярославль г]&amp;[Чехова ул]" c="Чехова ул" cp="1">
          <x/>
        </s>
        <s v="[География].[Level 2].[Level2].&amp;[_ЦЕНТР]&amp;[Ярославская обл]&amp;[Ярославль г]&amp;[Чкалова ул]" c="Чкалова ул" cp="1">
          <x/>
        </s>
        <s v="[География].[Level 2].[Level2].&amp;[_ЦЕНТР]&amp;[Ярославская обл]&amp;[Переславль-Залесский г]&amp;[Чкаловский мкр]" c="Чкаловский мкр" cp="1">
          <x v="12"/>
        </s>
        <s v="[География].[Level 2].[Level2].&amp;[_ЦЕНТР]&amp;[Ярославская обл]&amp;[Ярославль г]&amp;[Школьный проезд]" c="Школьный проезд" cp="1">
          <x/>
        </s>
        <s v="[География].[Level 2].[Level2].&amp;[_ЦЕНТР]&amp;[Ярославская обл]&amp;[Ярославль г]&amp;[Яковлевская ул]" c="Яковлевская ул" cp="1">
          <x/>
        </s>
        <s v="[География].[Level 2].[Level2].&amp;[_ЦЕНТР]&amp;[Ярославская обл]&amp;[Ярославль г]&amp;[Ярославская ул]" c="Ярославская ул" cp="1">
          <x/>
        </s>
      </sharedItems>
      <mpMap v="29"/>
    </cacheField>
    <cacheField name="[География].[Level 2].[Level2].[Level1]" caption="Level1" propertyName="Level1" numFmtId="0" hierarchy="5" level="1" memberPropertyField="1">
      <sharedItems count="18">
        <s v="Ярославль г"/>
        <s v="Большесельский р-н"/>
        <s v="Борисоглебский р-н"/>
        <s v="Некоузский р-н"/>
        <s v="Брейтовский р-н"/>
        <s v="Некрасовский р-н"/>
        <s v="Гаврилов-Ямский р-н"/>
        <s v="Даниловский р-н"/>
        <s v="Ярославский р-н"/>
        <s v="Рыбинский р-н"/>
        <s v="Угличский р-н"/>
        <s v="Ростовский р-н"/>
        <s v="Переславль-Залесский г"/>
        <s v="Тутаевский р-н"/>
        <s v="Любимский р-н"/>
        <s v="Мышкинский р-н"/>
        <s v="Пошехонский р-н"/>
        <s v="Первомайский р-н"/>
      </sharedItems>
    </cacheField>
    <cacheField name="[География].[Level 1].[Level1]" caption="Level1" numFmtId="0" hierarchy="4" level="1" mappingCount="1">
      <sharedItems count="18">
        <s v="[География].[Level 1].[Level1].&amp;[_ЦЕНТР]&amp;[Ярославская обл]&amp;[Большесельский р-н]" c="Большесельский р-н" cp="1">
          <x/>
        </s>
        <s v="[География].[Level 1].[Level1].&amp;[_ЦЕНТР]&amp;[Ярославская обл]&amp;[Борисоглебский р-н]" c="Борисоглебский р-н" cp="1">
          <x/>
        </s>
        <s v="[География].[Level 1].[Level1].&amp;[_ЦЕНТР]&amp;[Ярославская обл]&amp;[Брейтовский р-н]" c="Брейтовский р-н" cp="1">
          <x/>
        </s>
        <s v="[География].[Level 1].[Level1].&amp;[_ЦЕНТР]&amp;[Ярославская обл]&amp;[Гаврилов-Ямский р-н]" c="Гаврилов-Ямский р-н" cp="1">
          <x/>
        </s>
        <s v="[География].[Level 1].[Level1].&amp;[_ЦЕНТР]&amp;[Ярославская обл]&amp;[Даниловский р-н]" c="Даниловский р-н" cp="1">
          <x/>
        </s>
        <s v="[География].[Level 1].[Level1].&amp;[_ЦЕНТР]&amp;[Ярославская обл]&amp;[Любимский р-н]" c="Любимский р-н" cp="1">
          <x/>
        </s>
        <s v="[География].[Level 1].[Level1].&amp;[_ЦЕНТР]&amp;[Ярославская обл]&amp;[Мышкинский р-н]" c="Мышкинский р-н" cp="1">
          <x/>
        </s>
        <s v="[География].[Level 1].[Level1].&amp;[_ЦЕНТР]&amp;[Ярославская обл]&amp;[Некоузский р-н]" c="Некоузский р-н" cp="1">
          <x/>
        </s>
        <s v="[География].[Level 1].[Level1].&amp;[_ЦЕНТР]&amp;[Ярославская обл]&amp;[Некрасовский р-н]" c="Некрасовский р-н" cp="1">
          <x/>
        </s>
        <s v="[География].[Level 1].[Level1].&amp;[_ЦЕНТР]&amp;[Ярославская обл]&amp;[Первомайский р-н]" c="Первомайский р-н" cp="1">
          <x/>
        </s>
        <s v="[География].[Level 1].[Level1].&amp;[_ЦЕНТР]&amp;[Ярославская обл]&amp;[Переславль-Залесский г]" c="Переславль-Залесский г" cp="1">
          <x/>
        </s>
        <s v="[География].[Level 1].[Level1].&amp;[_ЦЕНТР]&amp;[Ярославская обл]&amp;[Пошехонский р-н]" c="Пошехонский р-н" cp="1">
          <x/>
        </s>
        <s v="[География].[Level 1].[Level1].&amp;[_ЦЕНТР]&amp;[Ярославская обл]&amp;[Ростовский р-н]" c="Ростовский р-н" cp="1">
          <x/>
        </s>
        <s v="[География].[Level 1].[Level1].&amp;[_ЦЕНТР]&amp;[Ярославская обл]&amp;[Рыбинский р-н]" c="Рыбинский р-н" cp="1">
          <x/>
        </s>
        <s v="[География].[Level 1].[Level1].&amp;[_ЦЕНТР]&amp;[Ярославская обл]&amp;[Тутаевский р-н]" c="Тутаевский р-н" cp="1">
          <x/>
        </s>
        <s v="[География].[Level 1].[Level1].&amp;[_ЦЕНТР]&amp;[Ярославская обл]&amp;[Угличский р-н]" c="Угличский р-н" cp="1">
          <x/>
        </s>
        <s v="[География].[Level 1].[Level1].&amp;[_ЦЕНТР]&amp;[Ярославская обл]&amp;[Ярославль г]" c="Ярославль г" cp="1">
          <x/>
        </s>
        <s v="[География].[Level 1].[Level1].&amp;[_ЦЕНТР]&amp;[Ярославская обл]&amp;[Ярославский р-н]" c="Ярославский р-н" cp="1">
          <x/>
        </s>
      </sharedItems>
      <mpMap v="31"/>
    </cacheField>
    <cacheField name="[География].[Level 1].[Level1].[Region]" caption="Region" propertyName="Region" numFmtId="0" hierarchy="4" level="1" memberPropertyField="1">
      <sharedItems count="1">
        <s v="Ярославская обл"/>
      </sharedItems>
    </cacheField>
    <cacheField name="[География].[Level 3].[Level3]" caption="Level3" numFmtId="0" hierarchy="6" level="1" mappingCount="1">
      <sharedItems count="258">
        <s v="[География].[Level 3].[Level3].&amp;[_ЦЕНТР]&amp;[Ярославская обл]&amp;[Гаврилов-Ямский р-н]&amp;[Великое с]&amp;[]" c="" cp="1">
          <x/>
        </s>
        <s v="[География].[Level 3].[Level3].&amp;[_ЦЕНТР]&amp;[Ярославская обл]&amp;[Гаврилов-Ямский р-н]&amp;[Поляна д]&amp;[]" c="" cp="1">
          <x v="1"/>
        </s>
        <s v="[География].[Level 3].[Level3].&amp;[_ЦЕНТР]&amp;[Ярославская обл]&amp;[Некоузский р-н]&amp;[Борок п]&amp;[]" c="" cp="1">
          <x v="2"/>
        </s>
        <s v="[География].[Level 3].[Level3].&amp;[_ЦЕНТР]&amp;[Ярославская обл]&amp;[Переславль-Залесский г]&amp;[Кардовского ул]&amp;[]" c="" cp="1">
          <x v="3"/>
        </s>
        <s v="[География].[Level 3].[Level3].&amp;[_ЦЕНТР]&amp;[Ярославская обл]&amp;[Переславль-Залесский г]&amp;[Кооперативная ул]&amp;[]" c="" cp="1">
          <x v="4"/>
        </s>
        <s v="[География].[Level 3].[Level3].&amp;[_ЦЕНТР]&amp;[Ярославская обл]&amp;[Переславль-Залесский г]&amp;[Магистральная ул]&amp;[]" c="" cp="1">
          <x v="5"/>
        </s>
        <s v="[География].[Level 3].[Level3].&amp;[_ЦЕНТР]&amp;[Ярославская обл]&amp;[Переславль-Залесский г]&amp;[Менделеева ул]&amp;[]" c="" cp="1">
          <x v="6"/>
        </s>
        <s v="[География].[Level 3].[Level3].&amp;[_ЦЕНТР]&amp;[Ярославская обл]&amp;[Переславль-Залесский г]&amp;[Октябрьская ул]&amp;[]" c="" cp="1">
          <x v="7"/>
        </s>
        <s v="[География].[Level 3].[Level3].&amp;[_ЦЕНТР]&amp;[Ярославская обл]&amp;[Переславль-Залесский г]&amp;[Полевая ул]&amp;[]" c="" cp="1">
          <x v="8"/>
        </s>
        <s v="[География].[Level 3].[Level3].&amp;[_ЦЕНТР]&amp;[Ярославская обл]&amp;[Переславль-Залесский г]&amp;[Ростовская ул]&amp;[]" c="" cp="1">
          <x v="9"/>
        </s>
        <s v="[География].[Level 3].[Level3].&amp;[_ЦЕНТР]&amp;[Ярославская обл]&amp;[Переславль-Залесский г]&amp;[Свободы ул]&amp;[]" c="" cp="1">
          <x v="10"/>
        </s>
        <s v="[География].[Level 3].[Level3].&amp;[_ЦЕНТР]&amp;[Ярославская обл]&amp;[Переславль-Залесский г]&amp;[Строителей ул]&amp;[]" c="" cp="1">
          <x v="11"/>
        </s>
        <s v="[География].[Level 3].[Level3].&amp;[_ЦЕНТР]&amp;[Ярославская обл]&amp;[Переславль-Залесский г]&amp;[Урицкого ул]&amp;[]" c="" cp="1">
          <x v="12"/>
        </s>
        <s v="[География].[Level 3].[Level3].&amp;[_ЦЕНТР]&amp;[Ярославская обл]&amp;[Переславль-Залесский г]&amp;[Федоровский пер]&amp;[]" c="" cp="1">
          <x v="13"/>
        </s>
        <s v="[География].[Level 3].[Level3].&amp;[_ЦЕНТР]&amp;[Ярославская обл]&amp;[Переславль-Залесский г]&amp;[Чкаловский мкр]&amp;[]" c="" cp="1">
          <x v="14"/>
        </s>
        <s v="[География].[Level 3].[Level3].&amp;[_ЦЕНТР]&amp;[Ярославская обл]&amp;[Рыбинский р-н]&amp;[Ермаково п]&amp;[]" c="" cp="1">
          <x v="15"/>
        </s>
        <s v="[География].[Level 3].[Level3].&amp;[_ЦЕНТР]&amp;[Ярославская обл]&amp;[Ярославль г]&amp;[1-я Путевая ул]&amp;[]" c="" cp="1">
          <x v="16"/>
        </s>
        <s v="[География].[Level 3].[Level3].&amp;[_ЦЕНТР]&amp;[Ярославская обл]&amp;[Ярославль г]&amp;[2-я Портовая ул]&amp;[]" c="" cp="1">
          <x v="17"/>
        </s>
        <s v="[География].[Level 3].[Level3].&amp;[_ЦЕНТР]&amp;[Ярославская обл]&amp;[Ярославль г]&amp;[50 лет ВЛКСМ ул]&amp;[]" c="" cp="1">
          <x v="18"/>
        </s>
        <s v="[География].[Level 3].[Level3].&amp;[_ЦЕНТР]&amp;[Ярославская обл]&amp;[Ярославль г]&amp;[6-я Железнодорожная ул]&amp;[]" c="" cp="1">
          <x v="19"/>
        </s>
        <s v="[География].[Level 3].[Level3].&amp;[_ЦЕНТР]&amp;[Ярославская обл]&amp;[Ярославль г]&amp;[8 Марта ул]&amp;[]" c="" cp="1">
          <x v="20"/>
        </s>
        <s v="[География].[Level 3].[Level3].&amp;[_ЦЕНТР]&amp;[Ярославская обл]&amp;[Ярославль г]&amp;[Авиаторов пр-кт]&amp;[]" c="" cp="1">
          <x v="21"/>
        </s>
        <s v="[География].[Level 3].[Level3].&amp;[_ЦЕНТР]&amp;[Ярославская обл]&amp;[Ярославль г]&amp;[Академика Колмогорова ул]&amp;[]" c="" cp="1">
          <x v="22"/>
        </s>
        <s v="[География].[Level 3].[Level3].&amp;[_ЦЕНТР]&amp;[Ярославская обл]&amp;[Ярославль г]&amp;[Алмазная ул]&amp;[]" c="" cp="1">
          <x v="23"/>
        </s>
        <s v="[География].[Level 3].[Level3].&amp;[_ЦЕНТР]&amp;[Ярославская обл]&amp;[Ярославль г]&amp;[Андропова ул]&amp;[]" c="" cp="1">
          <x v="24"/>
        </s>
        <s v="[География].[Level 3].[Level3].&amp;[_ЦЕНТР]&amp;[Ярославская обл]&amp;[Ярославль г]&amp;[Архангельский проезд]&amp;[]" c="" cp="1">
          <x v="25"/>
        </s>
        <s v="[География].[Level 3].[Level3].&amp;[_ЦЕНТР]&amp;[Ярославская обл]&amp;[Ярославль г]&amp;[Бабича ул]&amp;[]" c="" cp="1">
          <x v="26"/>
        </s>
        <s v="[География].[Level 3].[Level3].&amp;[_ЦЕНТР]&amp;[Ярославская обл]&amp;[Ярославль г]&amp;[Базовая ул]&amp;[]" c="" cp="1">
          <x v="27"/>
        </s>
        <s v="[География].[Level 3].[Level3].&amp;[_ЦЕНТР]&amp;[Ярославская обл]&amp;[Ярославль г]&amp;[Балтийская ул]&amp;[]" c="" cp="1">
          <x v="28"/>
        </s>
        <s v="[География].[Level 3].[Level3].&amp;[_ЦЕНТР]&amp;[Ярославская обл]&amp;[Ярославль г]&amp;[Батова ул]&amp;[]" c="" cp="1">
          <x v="29"/>
        </s>
        <s v="[География].[Level 3].[Level3].&amp;[_ЦЕНТР]&amp;[Ярославская обл]&amp;[Ярославль г]&amp;[Белинского ул]&amp;[]" c="" cp="1">
          <x v="30"/>
        </s>
        <s v="[География].[Level 3].[Level3].&amp;[_ЦЕНТР]&amp;[Ярославская обл]&amp;[Ярославль г]&amp;[Большая Октябрьская ул]&amp;[]" c="" cp="1">
          <x v="31"/>
        </s>
        <s v="[География].[Level 3].[Level3].&amp;[_ЦЕНТР]&amp;[Ярославская обл]&amp;[Ярославль г]&amp;[Большая Федоровская ул]&amp;[]" c="" cp="1">
          <x v="32"/>
        </s>
        <s v="[География].[Level 3].[Level3].&amp;[_ЦЕНТР]&amp;[Ярославская обл]&amp;[Ярославль г]&amp;[Волгоградская ул]&amp;[]" c="" cp="1">
          <x v="33"/>
        </s>
        <s v="[География].[Level 3].[Level3].&amp;[_ЦЕНТР]&amp;[Ярославская обл]&amp;[Ярославль г]&amp;[Володарского ул]&amp;[]" c="" cp="1">
          <x v="34"/>
        </s>
        <s v="[География].[Level 3].[Level3].&amp;[_ЦЕНТР]&amp;[Ярославская обл]&amp;[Ярославль г]&amp;[Гагарина ул]&amp;[]" c="" cp="1">
          <x v="35"/>
        </s>
        <s v="[География].[Level 3].[Level3].&amp;[_ЦЕНТР]&amp;[Ярославская обл]&amp;[Ярославль г]&amp;[Гоголя ул]&amp;[]" c="" cp="1">
          <x v="36"/>
        </s>
        <s v="[География].[Level 3].[Level3].&amp;[_ЦЕНТР]&amp;[Ярославская обл]&amp;[Ярославль г]&amp;[Городской вал ул]&amp;[]" c="" cp="1">
          <x v="37"/>
        </s>
        <s v="[География].[Level 3].[Level3].&amp;[_ЦЕНТР]&amp;[Ярославская обл]&amp;[Ярославль г]&amp;[Демьяна Бедного ул]&amp;[]" c="" cp="1">
          <x v="38"/>
        </s>
        <s v="[География].[Level 3].[Level3].&amp;[_ЦЕНТР]&amp;[Ярославская обл]&amp;[Ярославль г]&amp;[Депутатская ул]&amp;[]" c="" cp="1">
          <x v="39"/>
        </s>
        <s v="[География].[Level 3].[Level3].&amp;[_ЦЕНТР]&amp;[Ярославская обл]&amp;[Ярославль г]&amp;[Дзержинского пр-кт]&amp;[]" c="" cp="1">
          <x v="40"/>
        </s>
        <s v="[География].[Level 3].[Level3].&amp;[_ЦЕНТР]&amp;[Ярославская обл]&amp;[Ярославль г]&amp;[Доброхотова проезд]&amp;[]" c="" cp="1">
          <x v="41"/>
        </s>
        <s v="[География].[Level 3].[Level3].&amp;[_ЦЕНТР]&amp;[Ярославская обл]&amp;[Ярославль г]&amp;[Доронина ул]&amp;[]" c="" cp="1">
          <x v="42"/>
        </s>
        <s v="[География].[Level 3].[Level3].&amp;[_ЦЕНТР]&amp;[Ярославская обл]&amp;[Ярославль г]&amp;[Жукова ул]&amp;[]" c="" cp="1">
          <x v="43"/>
        </s>
        <s v="[География].[Level 3].[Level3].&amp;[_ЦЕНТР]&amp;[Ярославская обл]&amp;[Ярославль г]&amp;[Загородный Сад ул]&amp;[]" c="" cp="1">
          <x v="44"/>
        </s>
        <s v="[География].[Level 3].[Level3].&amp;[_ЦЕНТР]&amp;[Ярославская обл]&amp;[Ярославль г]&amp;[Закгейма ул]&amp;[]" c="" cp="1">
          <x v="45"/>
        </s>
        <s v="[География].[Level 3].[Level3].&amp;[_ЦЕНТР]&amp;[Ярославская обл]&amp;[Ярославль г]&amp;[Индустриальная ул]&amp;[]" c="" cp="1">
          <x v="46"/>
        </s>
        <s v="[География].[Level 3].[Level3].&amp;[_ЦЕНТР]&amp;[Ярославская обл]&amp;[Ярославль г]&amp;[Калинина ул]&amp;[]" c="" cp="1">
          <x v="47"/>
        </s>
        <s v="[География].[Level 3].[Level3].&amp;[_ЦЕНТР]&amp;[Ярославская обл]&amp;[Ярославль г]&amp;[Кирова ул]&amp;[]" c="" cp="1">
          <x v="48"/>
        </s>
        <s v="[География].[Level 3].[Level3].&amp;[_ЦЕНТР]&amp;[Ярославская обл]&amp;[Ярославль г]&amp;[Клубная ул]&amp;[]" c="" cp="1">
          <x v="49"/>
        </s>
        <s v="[География].[Level 3].[Level3].&amp;[_ЦЕНТР]&amp;[Ярославская обл]&amp;[Ярославль г]&amp;[Комсомольская ул]&amp;[]" c="" cp="1">
          <x v="50"/>
        </s>
        <s v="[География].[Level 3].[Level3].&amp;[_ЦЕНТР]&amp;[Ярославская обл]&amp;[Ярославль г]&amp;[Корабельная ул]&amp;[]" c="" cp="1">
          <x v="51"/>
        </s>
        <s v="[География].[Level 3].[Level3].&amp;[_ЦЕНТР]&amp;[Ярославская обл]&amp;[Ярославль г]&amp;[Космонавтов ул]&amp;[]" c="" cp="1">
          <x v="52"/>
        </s>
        <s v="[География].[Level 3].[Level3].&amp;[_ЦЕНТР]&amp;[Ярославская обл]&amp;[Ярославль г]&amp;[Красноборская ул]&amp;[]" c="" cp="1">
          <x v="53"/>
        </s>
        <s v="[География].[Level 3].[Level3].&amp;[_ЦЕНТР]&amp;[Ярославская обл]&amp;[Ярославль г]&amp;[Красноперевальский пер]&amp;[]" c="" cp="1">
          <x v="54"/>
        </s>
        <s v="[География].[Level 3].[Level3].&amp;[_ЦЕНТР]&amp;[Ярославская обл]&amp;[Ярославль г]&amp;[Куропаткова ул]&amp;[]" c="" cp="1">
          <x v="55"/>
        </s>
        <s v="[География].[Level 3].[Level3].&amp;[_ЦЕНТР]&amp;[Ярославская обл]&amp;[Ярославль г]&amp;[Ленина пр-кт]&amp;[]" c="" cp="1">
          <x v="56"/>
        </s>
        <s v="[География].[Level 3].[Level3].&amp;[_ЦЕНТР]&amp;[Ярославская обл]&amp;[Ярославль г]&amp;[Ленинградский пр-кт]&amp;[]" c="" cp="1">
          <x v="57"/>
        </s>
        <s v="[География].[Level 3].[Level3].&amp;[_ЦЕНТР]&amp;[Ярославская обл]&amp;[Ярославль г]&amp;[Машиностроителей пр-кт]&amp;[]" c="" cp="1">
          <x v="58"/>
        </s>
        <s v="[География].[Level 3].[Level3].&amp;[_ЦЕНТР]&amp;[Ярославская обл]&amp;[Ярославль г]&amp;[Маяковского ул]&amp;[]" c="" cp="1">
          <x v="59"/>
        </s>
        <s v="[География].[Level 3].[Level3].&amp;[_ЦЕНТР]&amp;[Ярославская обл]&amp;[Ярославль г]&amp;[Московский пр-кт]&amp;[]" c="" cp="1">
          <x v="60"/>
        </s>
        <s v="[География].[Level 3].[Level3].&amp;[_ЦЕНТР]&amp;[Ярославская обл]&amp;[Ярославль г]&amp;[Моторостроителей проезд]&amp;[]" c="" cp="1">
          <x v="61"/>
        </s>
        <s v="[География].[Level 3].[Level3].&amp;[_ЦЕНТР]&amp;[Ярославская обл]&amp;[Ярославль г]&amp;[Мурманский проезд]&amp;[]" c="" cp="1">
          <x v="62"/>
        </s>
        <s v="[География].[Level 3].[Level3].&amp;[_ЦЕНТР]&amp;[Ярославская обл]&amp;[Ярославль г]&amp;[Мышкинский проезд]&amp;[]" c="" cp="1">
          <x v="63"/>
        </s>
        <s v="[География].[Level 3].[Level3].&amp;[_ЦЕНТР]&amp;[Ярославская обл]&amp;[Ярославль г]&amp;[Наумова ул]&amp;[]" c="" cp="1">
          <x v="64"/>
        </s>
        <s v="[География].[Level 3].[Level3].&amp;[_ЦЕНТР]&amp;[Ярославская обл]&amp;[Ярославль г]&amp;[Некрасова ул]&amp;[]" c="" cp="1">
          <x v="65"/>
        </s>
        <s v="[География].[Level 3].[Level3].&amp;[_ЦЕНТР]&amp;[Ярославская обл]&amp;[Ярославль г]&amp;[Нефтяников ул]&amp;[]" c="" cp="1">
          <x v="66"/>
        </s>
        <s v="[География].[Level 3].[Level3].&amp;[_ЦЕНТР]&amp;[Ярославская обл]&amp;[Ярославль г]&amp;[Носкова ул]&amp;[]" c="" cp="1">
          <x v="67"/>
        </s>
        <s v="[География].[Level 3].[Level3].&amp;[_ЦЕНТР]&amp;[Ярославская обл]&amp;[Ярославль г]&amp;[Ньютона ул]&amp;[]" c="" cp="1">
          <x v="68"/>
        </s>
        <s v="[География].[Level 3].[Level3].&amp;[_ЦЕНТР]&amp;[Ярославская обл]&amp;[Ярославль г]&amp;[Октября пр-кт]&amp;[]" c="" cp="1">
          <x v="69"/>
        </s>
        <s v="[География].[Level 3].[Level3].&amp;[_ЦЕНТР]&amp;[Ярославская обл]&amp;[Ярославль г]&amp;[Павлова ул]&amp;[]" c="" cp="1">
          <x v="70"/>
        </s>
        <s v="[География].[Level 3].[Level3].&amp;[_ЦЕНТР]&amp;[Ярославская обл]&amp;[Ярославль г]&amp;[Панина ул]&amp;[]" c="" cp="1">
          <x v="71"/>
        </s>
        <s v="[География].[Level 3].[Level3].&amp;[_ЦЕНТР]&amp;[Ярославская обл]&amp;[Ярославль г]&amp;[Папанина ул]&amp;[]" c="" cp="1">
          <x v="72"/>
        </s>
        <s v="[География].[Level 3].[Level3].&amp;[_ЦЕНТР]&amp;[Ярославская обл]&amp;[Ярославль г]&amp;[Парковый проезд]&amp;[]" c="" cp="1">
          <x v="73"/>
        </s>
        <s v="[География].[Level 3].[Level3].&amp;[_ЦЕНТР]&amp;[Ярославская обл]&amp;[Ярославль г]&amp;[Первомайская ул]&amp;[]" c="" cp="1">
          <x v="74"/>
        </s>
        <s v="[География].[Level 3].[Level3].&amp;[_ЦЕНТР]&amp;[Ярославская обл]&amp;[Ярославль г]&amp;[Пирогова ул]&amp;[]" c="" cp="1">
          <x v="75"/>
        </s>
        <s v="[География].[Level 3].[Level3].&amp;[_ЦЕНТР]&amp;[Ярославская обл]&amp;[Ярославль г]&amp;[Победы ул]&amp;[]" c="" cp="1">
          <x v="76"/>
        </s>
        <s v="[География].[Level 3].[Level3].&amp;[_ЦЕНТР]&amp;[Ярославская обл]&amp;[Ярославль г]&amp;[Попова ул]&amp;[]" c="" cp="1">
          <x v="77"/>
        </s>
        <s v="[География].[Level 3].[Level3].&amp;[_ЦЕНТР]&amp;[Ярославская обл]&amp;[Ярославль г]&amp;[Радищева ул]&amp;[]" c="" cp="1">
          <x v="78"/>
        </s>
        <s v="[География].[Level 3].[Level3].&amp;[_ЦЕНТР]&amp;[Ярославская обл]&amp;[Ярославль г]&amp;[Ранняя ул]&amp;[]" c="" cp="1">
          <x v="79"/>
        </s>
        <s v="[География].[Level 3].[Level3].&amp;[_ЦЕНТР]&amp;[Ярославская обл]&amp;[Ярославль г]&amp;[Республиканская ул]&amp;[]" c="" cp="1">
          <x v="80"/>
        </s>
        <s v="[География].[Level 3].[Level3].&amp;[_ЦЕНТР]&amp;[Ярославская обл]&amp;[Ярославль г]&amp;[Салтыкова-Щедрина ул]&amp;[]" c="" cp="1">
          <x v="81"/>
        </s>
        <s v="[География].[Level 3].[Level3].&amp;[_ЦЕНТР]&amp;[Ярославская обл]&amp;[Ярославль г]&amp;[Светлая ул]&amp;[]" c="" cp="1">
          <x v="82"/>
        </s>
        <s v="[География].[Level 3].[Level3].&amp;[_ЦЕНТР]&amp;[Ярославская обл]&amp;[Ярославль г]&amp;[Свободы ул]&amp;[]" c="" cp="1">
          <x v="10"/>
        </s>
        <s v="[География].[Level 3].[Level3].&amp;[_ЦЕНТР]&amp;[Ярославская обл]&amp;[Ярославль г]&amp;[Серго Орджоникидзе ул]&amp;[]" c="" cp="1">
          <x v="83"/>
        </s>
        <s v="[География].[Level 3].[Level3].&amp;[_ЦЕНТР]&amp;[Ярославская обл]&amp;[Ярославль г]&amp;[Собинова ул]&amp;[]" c="" cp="1">
          <x v="84"/>
        </s>
        <s v="[География].[Level 3].[Level3].&amp;[_ЦЕНТР]&amp;[Ярославская обл]&amp;[Ярославль г]&amp;[Советская ул]&amp;[]" c="" cp="1">
          <x v="85"/>
        </s>
        <s v="[География].[Level 3].[Level3].&amp;[_ЦЕНТР]&amp;[Ярославская обл]&amp;[Ярославль г]&amp;[Спартаковская ул]&amp;[]" c="" cp="1">
          <x v="86"/>
        </s>
        <s v="[География].[Level 3].[Level3].&amp;[_ЦЕНТР]&amp;[Ярославская обл]&amp;[Ярославль г]&amp;[Стачек ул]&amp;[]" c="" cp="1">
          <x v="87"/>
        </s>
        <s v="[География].[Level 3].[Level3].&amp;[_ЦЕНТР]&amp;[Ярославская обл]&amp;[Ярославль г]&amp;[Строителей ул]&amp;[]" c="" cp="1">
          <x v="11"/>
        </s>
        <s v="[География].[Level 3].[Level3].&amp;[_ЦЕНТР]&amp;[Ярославская обл]&amp;[Ярославль г]&amp;[Суздальское ш]&amp;[]" c="" cp="1">
          <x v="88"/>
        </s>
        <s v="[География].[Level 3].[Level3].&amp;[_ЦЕНТР]&amp;[Ярославская обл]&amp;[Ярославль г]&amp;[Суркова ул]&amp;[]" c="" cp="1">
          <x v="89"/>
        </s>
        <s v="[География].[Level 3].[Level3].&amp;[_ЦЕНТР]&amp;[Ярославская обл]&amp;[Ярославль г]&amp;[Текстилей пер]&amp;[]" c="" cp="1">
          <x v="90"/>
        </s>
        <s v="[География].[Level 3].[Level3].&amp;[_ЦЕНТР]&amp;[Ярославская обл]&amp;[Ярославль г]&amp;[Тепловой пер]&amp;[]" c="" cp="1">
          <x v="91"/>
        </s>
        <s v="[География].[Level 3].[Level3].&amp;[_ЦЕНТР]&amp;[Ярославская обл]&amp;[Ярославль г]&amp;[Титова ул]&amp;[]" c="" cp="1">
          <x v="92"/>
        </s>
        <s v="[География].[Level 3].[Level3].&amp;[_ЦЕНТР]&amp;[Ярославская обл]&amp;[Ярославль г]&amp;[Толбухина пр-кт]&amp;[]" c="" cp="1">
          <x v="93"/>
        </s>
        <s v="[География].[Level 3].[Level3].&amp;[_ЦЕНТР]&amp;[Ярославская обл]&amp;[Ярославль г]&amp;[Труфанова ул]&amp;[]" c="" cp="1">
          <x v="94"/>
        </s>
        <s v="[География].[Level 3].[Level3].&amp;[_ЦЕНТР]&amp;[Ярославская обл]&amp;[Ярославль г]&amp;[Тутаевское ш]&amp;[]" c="" cp="1">
          <x v="95"/>
        </s>
        <s v="[География].[Level 3].[Level3].&amp;[_ЦЕНТР]&amp;[Ярославская обл]&amp;[Ярославль г]&amp;[Угличская ул]&amp;[]" c="" cp="1">
          <x v="96"/>
        </s>
        <s v="[География].[Level 3].[Level3].&amp;[_ЦЕНТР]&amp;[Ярославская обл]&amp;[Ярославль г]&amp;[Урицкого ул]&amp;[]" c="" cp="1">
          <x v="12"/>
        </s>
        <s v="[География].[Level 3].[Level3].&amp;[_ЦЕНТР]&amp;[Ярославская обл]&amp;[Ярославль г]&amp;[Ушакова проезд]&amp;[]" c="" cp="1">
          <x v="97"/>
        </s>
        <s v="[География].[Level 3].[Level3].&amp;[_ЦЕНТР]&amp;[Ярославская обл]&amp;[Ярославль г]&amp;[Ушинского ул]&amp;[]" c="" cp="1">
          <x v="98"/>
        </s>
        <s v="[География].[Level 3].[Level3].&amp;[_ЦЕНТР]&amp;[Ярославская обл]&amp;[Ярославль г]&amp;[Фрунзе пр-кт]&amp;[]" c="" cp="1">
          <x v="99"/>
        </s>
        <s v="[География].[Level 3].[Level3].&amp;[_ЦЕНТР]&amp;[Ярославская обл]&amp;[Ярославль г]&amp;[Чехова ул]&amp;[]" c="" cp="1">
          <x v="100"/>
        </s>
        <s v="[География].[Level 3].[Level3].&amp;[_ЦЕНТР]&amp;[Ярославская обл]&amp;[Ярославль г]&amp;[Чкалова ул]&amp;[]" c="" cp="1">
          <x v="101"/>
        </s>
        <s v="[География].[Level 3].[Level3].&amp;[_ЦЕНТР]&amp;[Ярославская обл]&amp;[Ярославль г]&amp;[Школьный проезд]&amp;[]" c="" cp="1">
          <x v="102"/>
        </s>
        <s v="[География].[Level 3].[Level3].&amp;[_ЦЕНТР]&amp;[Ярославская обл]&amp;[Ярославль г]&amp;[Яковлевская ул]&amp;[]" c="" cp="1">
          <x v="103"/>
        </s>
        <s v="[География].[Level 3].[Level3].&amp;[_ЦЕНТР]&amp;[Ярославская обл]&amp;[Ярославль г]&amp;[Ярославская ул]&amp;[]" c="" cp="1">
          <x v="104"/>
        </s>
        <s v="[География].[Level 3].[Level3].&amp;[_ЦЕНТР]&amp;[Ярославская обл]&amp;[Ярославский р-н]&amp;[Красный Бор п]&amp;[]" c="" cp="1">
          <x v="105"/>
        </s>
        <s v="[География].[Level 3].[Level3].&amp;[_ЦЕНТР]&amp;[Ярославская обл]&amp;[Ярославский р-н]&amp;[Мужево д]&amp;[]" c="" cp="1">
          <x v="106"/>
        </s>
        <s v="[География].[Level 3].[Level3].&amp;[_ЦЕНТР]&amp;[Ярославская обл]&amp;[Рыбинский р-н]&amp;[Рыбинск г]&amp;[1-я Выборгская ул]" c="1-я Выборгская ул" cp="1">
          <x v="107"/>
        </s>
        <s v="[География].[Level 3].[Level3].&amp;[_ЦЕНТР]&amp;[Ярославская обл]&amp;[Угличский р-н]&amp;[Углич г]&amp;[1-я Камышевского шоссе линия]" c="1-я Камышевского шоссе линия" cp="1">
          <x v="108"/>
        </s>
        <s v="[География].[Level 3].[Level3].&amp;[_ЦЕНТР]&amp;[Ярославская обл]&amp;[Тутаевский р-н]&amp;[Константиновский п]&amp;[20 лет Октября ул]" c="20 лет Октября ул" cp="1">
          <x v="109"/>
        </s>
        <s v="[География].[Level 3].[Level3].&amp;[_ЦЕНТР]&amp;[Ярославская обл]&amp;[Рыбинский р-н]&amp;[Рыбинск г]&amp;[50 лет ВЛКСМ ул]" c="50 лет ВЛКСМ ул" cp="1">
          <x v="107"/>
        </s>
        <s v="[География].[Level 3].[Level3].&amp;[_ЦЕНТР]&amp;[Ярославская обл]&amp;[Рыбинский р-н]&amp;[Рыбинск г]&amp;[50 Лет Октября пр-кт]" c="50 Лет Октября пр-кт" cp="1">
          <x v="107"/>
        </s>
        <s v="[География].[Level 3].[Level3].&amp;[_ЦЕНТР]&amp;[Ярославская обл]&amp;[Ростовский р-н]&amp;[Ростов г]&amp;[50 лет Октября ул]" c="50 лет Октября ул" cp="1">
          <x v="110"/>
        </s>
        <s v="[География].[Level 3].[Level3].&amp;[_ЦЕНТР]&amp;[Ярославская обл]&amp;[Тутаевский р-н]&amp;[Тутаев г]&amp;[50-летия Победы пр-кт]" c="50-летия Победы пр-кт" cp="1">
          <x v="111"/>
        </s>
        <s v="[География].[Level 3].[Level3].&amp;[_ЦЕНТР]&amp;[Ярославская обл]&amp;[Рыбинский р-н]&amp;[Рыбинск г]&amp;[9 Мая ул]" c="9 Мая ул" cp="1">
          <x v="107"/>
        </s>
        <s v="[География].[Level 3].[Level3].&amp;[_ЦЕНТР]&amp;[Ярославская обл]&amp;[Угличский р-н]&amp;[Углич г]&amp;[9 Января ул]" c="9 Января ул" cp="1">
          <x v="108"/>
        </s>
        <s v="[География].[Level 3].[Level3].&amp;[_ЦЕНТР]&amp;[Ярославская обл]&amp;[Ростовский р-н]&amp;[Ростов г]&amp;[N1 мкр]" c="N1 мкр" cp="1">
          <x v="110"/>
        </s>
        <s v="[География].[Level 3].[Level3].&amp;[_ЦЕНТР]&amp;[Ярославская обл]&amp;[Ростовский р-н]&amp;[Ростов г]&amp;[N2 мкр]" c="N2 мкр" cp="1">
          <x v="110"/>
        </s>
        <s v="[География].[Level 3].[Level3].&amp;[_ЦЕНТР]&amp;[Ярославская обл]&amp;[Рыбинский р-н]&amp;[Рыбинск г]&amp;[Бабушкина ул]" c="Бабушкина ул" cp="1">
          <x v="107"/>
        </s>
        <s v="[География].[Level 3].[Level3].&amp;[_ЦЕНТР]&amp;[Ярославская обл]&amp;[Ростовский р-н]&amp;[Ростов г]&amp;[Бебеля ул]" c="Бебеля ул" cp="1">
          <x v="110"/>
        </s>
        <s v="[География].[Level 3].[Level3].&amp;[_ЦЕНТР]&amp;[Ярославская обл]&amp;[Рыбинский р-н]&amp;[Рыбинск г]&amp;[Блюхера ул]" c="Блюхера ул" cp="1">
          <x v="107"/>
        </s>
        <s v="[География].[Level 3].[Level3].&amp;[_ЦЕНТР]&amp;[Ярославская обл]&amp;[Рыбинский р-н]&amp;[Рыбинск г]&amp;[Бори Новикова ул]" c="Бори Новикова ул" cp="1">
          <x v="107"/>
        </s>
        <s v="[География].[Level 3].[Level3].&amp;[_ЦЕНТР]&amp;[Ярославская обл]&amp;[Рыбинский р-н]&amp;[Рыбинск г]&amp;[Братьев Орловых ул]" c="Братьев Орловых ул" cp="1">
          <x v="107"/>
        </s>
        <s v="[География].[Level 3].[Level3].&amp;[_ЦЕНТР]&amp;[Ярославская обл]&amp;[Рыбинский р-н]&amp;[Кстово п]&amp;[В районе поселка Кстово тер]" c="В районе поселка Кстово тер" cp="1">
          <x v="112"/>
        </s>
        <s v="[География].[Level 3].[Level3].&amp;[_ЦЕНТР]&amp;[Ярославская обл]&amp;[Рыбинский р-н]&amp;[Каменники п]&amp;[Волжская ул]" c="Волжская ул" cp="1">
          <x v="113"/>
        </s>
        <s v="[География].[Level 3].[Level3].&amp;[_ЦЕНТР]&amp;[Ярославская обл]&amp;[Даниловский р-н]&amp;[Данилов г]&amp;[Володарского ул]" c="Володарского ул" cp="1">
          <x v="114"/>
        </s>
        <s v="[География].[Level 3].[Level3].&amp;[_ЦЕНТР]&amp;[Ярославская обл]&amp;[Рыбинский р-н]&amp;[Рыбинск г]&amp;[Волочаевская ул]" c="Волочаевская ул" cp="1">
          <x v="107"/>
        </s>
        <s v="[География].[Level 3].[Level3].&amp;[_ЦЕНТР]&amp;[Ярославская обл]&amp;[Рыбинский р-н]&amp;[Рыбинск г]&amp;[Ворошилова ул]" c="Ворошилова ул" cp="1">
          <x v="107"/>
        </s>
        <s v="[География].[Level 3].[Level3].&amp;[_ЦЕНТР]&amp;[Ярославская обл]&amp;[Рыбинский р-н]&amp;[Рыбинск г]&amp;[Гагарина ул]" c="Гагарина ул" cp="1">
          <x v="107"/>
        </s>
        <s v="[География].[Level 3].[Level3].&amp;[_ЦЕНТР]&amp;[Ярославская обл]&amp;[Мышкинский р-н]&amp;[Мышкин г]&amp;[Газовиков ул]" c="Газовиков ул" cp="1">
          <x v="115"/>
        </s>
        <s v="[География].[Level 3].[Level3].&amp;[_ЦЕНТР]&amp;[Ярославская обл]&amp;[Рыбинский р-н]&amp;[Рыбинск г]&amp;[Герцена ул]" c="Герцена ул" cp="1">
          <x v="107"/>
        </s>
        <s v="[География].[Level 3].[Level3].&amp;[_ЦЕНТР]&amp;[Ярославская обл]&amp;[Рыбинский р-н]&amp;[Рыбинск г]&amp;[Герцена/Кирова ул]" c="Герцена/Кирова ул" cp="1">
          <x v="107"/>
        </s>
        <s v="[География].[Level 3].[Level3].&amp;[_ЦЕНТР]&amp;[Ярославская обл]&amp;[Ростовский р-н]&amp;[Ростов г]&amp;[Декабристов ул]" c="Декабристов ул" cp="1">
          <x v="110"/>
        </s>
        <s v="[География].[Level 3].[Level3].&amp;[_ЦЕНТР]&amp;[Ярославская обл]&amp;[Брейтовский р-н]&amp;[Брейтово с]&amp;[Депутатская ул]" c="Депутатская ул" cp="1">
          <x v="116"/>
        </s>
        <s v="[География].[Level 3].[Level3].&amp;[_ЦЕНТР]&amp;[Ярославская обл]&amp;[Ростовский р-н]&amp;[Ростов г]&amp;[Добролюбова ул]" c="Добролюбова ул" cp="1">
          <x v="110"/>
        </s>
        <s v="[География].[Level 3].[Level3].&amp;[_ЦЕНТР]&amp;[Ярославская обл]&amp;[Ярославский р-н]&amp;[Нагорный п]&amp;[Дорожная ул]" c="Дорожная ул" cp="1">
          <x v="117"/>
        </s>
        <s v="[География].[Level 3].[Level3].&amp;[_ЦЕНТР]&amp;[Ярославская обл]&amp;[Рыбинский р-н]&amp;[Песочное п]&amp;[Заводская ул]" c="Заводская ул" cp="1">
          <x v="118"/>
        </s>
        <s v="[География].[Level 3].[Level3].&amp;[_ЦЕНТР]&amp;[Ярославская обл]&amp;[Рыбинский р-н]&amp;[Рыбинск г]&amp;[Захарова ул]" c="Захарова ул" cp="1">
          <x v="107"/>
        </s>
        <s v="[География].[Level 3].[Level3].&amp;[_ЦЕНТР]&amp;[Ярославская обл]&amp;[Рыбинский р-н]&amp;[Рыбинск г]&amp;[Звездная ул]" c="Звездная ул" cp="1">
          <x v="107"/>
        </s>
        <s v="[География].[Level 3].[Level3].&amp;[_ЦЕНТР]&amp;[Ярославская обл]&amp;[Рыбинский р-н]&amp;[Рыбинск г]&amp;[Зои Космодемьянской/Рапова ул]" c="Зои Космодемьянской/Рапова ул" cp="1">
          <x v="107"/>
        </s>
        <s v="[География].[Level 3].[Level3].&amp;[_ЦЕНТР]&amp;[Ярославская обл]&amp;[Рыбинский р-н]&amp;[Рыбинск г]&amp;[Инженерная ул]" c="Инженерная ул" cp="1">
          <x v="107"/>
        </s>
        <s v="[География].[Level 3].[Level3].&amp;[_ЦЕНТР]&amp;[Ярославская обл]&amp;[Даниловский р-н]&amp;[Данилов г]&amp;[Карла Маркса ул]" c="Карла Маркса ул" cp="1">
          <x v="114"/>
        </s>
        <s v="[География].[Level 3].[Level3].&amp;[_ЦЕНТР]&amp;[Ярославская обл]&amp;[Рыбинский р-н]&amp;[Рыбинск г]&amp;[Карякинская ул]" c="Карякинская ул" cp="1">
          <x v="107"/>
        </s>
        <s v="[География].[Level 3].[Level3].&amp;[_ЦЕНТР]&amp;[Ярославская обл]&amp;[Рыбинский р-н]&amp;[Рыбинск г]&amp;[Кирова ул]" c="Кирова ул" cp="1">
          <x v="107"/>
        </s>
        <s v="[География].[Level 3].[Level3].&amp;[_ЦЕНТР]&amp;[Ярославская обл]&amp;[Угличский р-н]&amp;[Углич г]&amp;[Кирова ул]" c="Кирова ул" cp="1">
          <x v="108"/>
        </s>
        <s v="[География].[Level 3].[Level3].&amp;[_ЦЕНТР]&amp;[Ярославская обл]&amp;[Рыбинский р-н]&amp;[Рыбинск г]&amp;[Кирова/Герцена ул]" c="Кирова/Герцена ул" cp="1">
          <x v="107"/>
        </s>
        <s v="[География].[Level 3].[Level3].&amp;[_ЦЕНТР]&amp;[Ярославская обл]&amp;[Рыбинский р-н]&amp;[Рыбинск г]&amp;[Колышкина ул]" c="Колышкина ул" cp="1">
          <x v="107"/>
        </s>
        <s v="[География].[Level 3].[Level3].&amp;[_ЦЕНТР]&amp;[Ярославская обл]&amp;[Тутаевский р-н]&amp;[Тутаев г]&amp;[Комсомольская ул]" c="Комсомольская ул" cp="1">
          <x v="111"/>
        </s>
        <s v="[География].[Level 3].[Level3].&amp;[_ЦЕНТР]&amp;[Ярославская обл]&amp;[Некоузский р-н]&amp;[Новый Некоуз с]&amp;[Кооперативная ул]" c="Кооперативная ул" cp="1">
          <x v="119"/>
        </s>
        <s v="[География].[Level 3].[Level3].&amp;[_ЦЕНТР]&amp;[Ярославская обл]&amp;[Некрасовский р-н]&amp;[Некрасовское рп]&amp;[Кооперативная ул]" c="Кооперативная ул" cp="1">
          <x v="120"/>
        </s>
        <s v="[География].[Level 3].[Level3].&amp;[_ЦЕНТР]&amp;[Ярославская обл]&amp;[Рыбинский р-н]&amp;[Рыбинск г]&amp;[Космонавтов наб]" c="Космонавтов наб" cp="1">
          <x v="107"/>
        </s>
        <s v="[География].[Level 3].[Level3].&amp;[_ЦЕНТР]&amp;[Ярославская обл]&amp;[Некрасовский р-н]&amp;[Некрасовское рп]&amp;[Космонавтов ул]" c="Космонавтов ул" cp="1">
          <x v="120"/>
        </s>
        <s v="[География].[Level 3].[Level3].&amp;[_ЦЕНТР]&amp;[Ярославская обл]&amp;[Ярославский р-н]&amp;[Туношна с]&amp;[Костромская ул]" c="Костромская ул" cp="1">
          <x v="121"/>
        </s>
        <s v="[География].[Level 3].[Level3].&amp;[_ЦЕНТР]&amp;[Ярославская обл]&amp;[Борисоглебский р-н]&amp;[Борисоглебский п]&amp;[Красноармейская ул]" c="Красноармейская ул" cp="1">
          <x v="122"/>
        </s>
        <s v="[География].[Level 3].[Level3].&amp;[_ЦЕНТР]&amp;[Ярославская обл]&amp;[Брейтовский р-н]&amp;[Брейтово с]&amp;[Красноармейская ул]" c="Красноармейская ул" cp="1">
          <x v="116"/>
        </s>
        <s v="[География].[Level 3].[Level3].&amp;[_ЦЕНТР]&amp;[Ярославская обл]&amp;[Рыбинский р-н]&amp;[Рыбинск г]&amp;[Крестовая ул]" c="Крестовая ул" cp="1">
          <x v="107"/>
        </s>
        <s v="[География].[Level 3].[Level3].&amp;[_ЦЕНТР]&amp;[Ярославская обл]&amp;[Рыбинский р-н]&amp;[Рыбинск г]&amp;[Крестовая/Бородулина ул]" c="Крестовая/Бородулина ул" cp="1">
          <x v="107"/>
        </s>
        <s v="[География].[Level 3].[Level3].&amp;[_ЦЕНТР]&amp;[Ярославская обл]&amp;[Рыбинский р-н]&amp;[Рыбинск г]&amp;[Крестовая/Стоялая ул]" c="Крестовая/Стоялая ул" cp="1">
          <x v="107"/>
        </s>
        <s v="[География].[Level 3].[Level3].&amp;[_ЦЕНТР]&amp;[Ярославская обл]&amp;[Рыбинский р-н]&amp;[Рыбинск г]&amp;[Куйбышева ул]" c="Куйбышева ул" cp="1">
          <x v="107"/>
        </s>
        <s v="[География].[Level 3].[Level3].&amp;[_ЦЕНТР]&amp;[Ярославская обл]&amp;[Рыбинский р-н]&amp;[Рыбинск г]&amp;[Ленина пр-кт]" c="Ленина пр-кт" cp="1">
          <x v="107"/>
        </s>
        <s v="[География].[Level 3].[Level3].&amp;[_ЦЕНТР]&amp;[Ярославская обл]&amp;[Некоузский р-н]&amp;[Новый Некоуз с]&amp;[Ленина ул]" c="Ленина ул" cp="1">
          <x v="119"/>
        </s>
        <s v="[География].[Level 3].[Level3].&amp;[_ЦЕНТР]&amp;[Ярославская обл]&amp;[Некрасовский р-н]&amp;[Бурмакино рп]&amp;[Ленина ул]" c="Ленина ул" cp="1">
          <x v="123"/>
        </s>
        <s v="[География].[Level 3].[Level3].&amp;[_ЦЕНТР]&amp;[Ярославская обл]&amp;[Тутаевский р-н]&amp;[Константиновский п]&amp;[Ленина ул]" c="Ленина ул" cp="1">
          <x v="109"/>
        </s>
        <s v="[География].[Level 3].[Level3].&amp;[_ЦЕНТР]&amp;[Ярославская обл]&amp;[Тутаевский р-н]&amp;[Тутаев г]&amp;[Ленина ул]" c="Ленина ул" cp="1">
          <x v="111"/>
        </s>
        <s v="[География].[Level 3].[Level3].&amp;[_ЦЕНТР]&amp;[Ярославская обл]&amp;[Угличский р-н]&amp;[Углич г]&amp;[Ленина ул]" c="Ленина ул" cp="1">
          <x v="108"/>
        </s>
        <s v="[География].[Level 3].[Level3].&amp;[_ЦЕНТР]&amp;[Ярославская обл]&amp;[Ярославский р-н]&amp;[Дубки п]&amp;[Ленина ул]" c="Ленина ул" cp="1">
          <x v="124"/>
        </s>
        <s v="[География].[Level 3].[Level3].&amp;[_ЦЕНТР]&amp;[Ярославская обл]&amp;[Ярославский р-н]&amp;[Михайловский п]&amp;[Ленина ул]" c="Ленина ул" cp="1">
          <x v="125"/>
        </s>
        <s v="[География].[Level 3].[Level3].&amp;[_ЦЕНТР]&amp;[Ярославская обл]&amp;[Ростовский р-н]&amp;[Ростов г]&amp;[Ленинская ул]" c="Ленинская ул" cp="1">
          <x v="110"/>
        </s>
        <s v="[География].[Level 3].[Level3].&amp;[_ЦЕНТР]&amp;[Ярославская обл]&amp;[Угличский р-н]&amp;[Углич г]&amp;[Ленинское ш]" c="Ленинское ш" cp="1">
          <x v="108"/>
        </s>
        <s v="[География].[Level 3].[Level3].&amp;[_ЦЕНТР]&amp;[Ярославская обл]&amp;[Рыбинский р-н]&amp;[Рыбинск г]&amp;[Лизы Чайкиной ул]" c="Лизы Чайкиной ул" cp="1">
          <x v="107"/>
        </s>
        <s v="[География].[Level 3].[Level3].&amp;[_ЦЕНТР]&amp;[Ярославская обл]&amp;[Ростовский р-н]&amp;[Семибратово рп]&amp;[Ломоносова ул]" c="Ломоносова ул" cp="1">
          <x v="126"/>
        </s>
        <s v="[География].[Level 3].[Level3].&amp;[_ЦЕНТР]&amp;[Ярославская обл]&amp;[Тутаевский р-н]&amp;[Тутаев г]&amp;[Луначарского ул]" c="Луначарского ул" cp="1">
          <x v="111"/>
        </s>
        <s v="[География].[Level 3].[Level3].&amp;[_ЦЕНТР]&amp;[Ярославская обл]&amp;[Угличский р-н]&amp;[Углич г]&amp;[Луначарского ул]" c="Луначарского ул" cp="1">
          <x v="108"/>
        </s>
        <s v="[География].[Level 3].[Level3].&amp;[_ЦЕНТР]&amp;[Ярославская обл]&amp;[Рыбинский р-н]&amp;[Рыбинск г]&amp;[Максима Горького ул]" c="Максима Горького ул" cp="1">
          <x v="107"/>
        </s>
        <s v="[География].[Level 3].[Level3].&amp;[_ЦЕНТР]&amp;[Ярославская обл]&amp;[Ростовский р-н]&amp;[Ростов г]&amp;[Маршала Алексеева ул]" c="Маршала Алексеева ул" cp="1">
          <x v="110"/>
        </s>
        <s v="[География].[Level 3].[Level3].&amp;[_ЦЕНТР]&amp;[Ярославская обл]&amp;[Некрасовский р-н]&amp;[Некрасовское рп]&amp;[Матросова ул]" c="Матросова ул" cp="1">
          <x v="120"/>
        </s>
        <s v="[География].[Level 3].[Level3].&amp;[_ЦЕНТР]&amp;[Ярославская обл]&amp;[Гаврилов-Ямский р-н]&amp;[Гаврилов-Ям г]&amp;[Менжинского ул]" c="Менжинского ул" cp="1">
          <x v="127"/>
        </s>
        <s v="[География].[Level 3].[Level3].&amp;[_ЦЕНТР]&amp;[Ярославская обл]&amp;[Рыбинский р-н]&amp;[Рыбинск г]&amp;[Мира пр-кт]" c="Мира пр-кт" cp="1">
          <x v="107"/>
        </s>
        <s v="[География].[Level 3].[Level3].&amp;[_ЦЕНТР]&amp;[Ярославская обл]&amp;[Большесельский р-н]&amp;[Большое Село с]&amp;[Мира ул]" c="Мира ул" cp="1">
          <x v="128"/>
        </s>
        <s v="[География].[Level 3].[Level3].&amp;[_ЦЕНТР]&amp;[Ярославская обл]&amp;[Угличский р-н]&amp;[Углич г]&amp;[Мирный мкр]" c="Мирный мкр" cp="1">
          <x v="108"/>
        </s>
        <s v="[География].[Level 3].[Level3].&amp;[_ЦЕНТР]&amp;[Ярославская обл]&amp;[Ростовский р-н]&amp;[Ростов г]&amp;[Московская ул]" c="Московская ул" cp="1">
          <x v="110"/>
        </s>
        <s v="[География].[Level 3].[Level3].&amp;[_ЦЕНТР]&amp;[Ярославская обл]&amp;[Рыбинский р-н]&amp;[Рыбинск г]&amp;[Моторостроителей ул]" c="Моторостроителей ул" cp="1">
          <x v="107"/>
        </s>
        <s v="[География].[Level 3].[Level3].&amp;[_ЦЕНТР]&amp;[Ярославская обл]&amp;[Тутаевский р-н]&amp;[Тутаев г]&amp;[Моторостроителей ул]" c="Моторостроителей ул" cp="1">
          <x v="111"/>
        </s>
        <s v="[География].[Level 3].[Level3].&amp;[_ЦЕНТР]&amp;[Ярославская обл]&amp;[Большесельский р-н]&amp;[Большое Село с]&amp;[Мясникова ул]" c="Мясникова ул" cp="1">
          <x v="128"/>
        </s>
        <s v="[География].[Level 3].[Level3].&amp;[_ЦЕНТР]&amp;[Ярославская обл]&amp;[Ярославский р-н]&amp;[Кузнечиха (Кузнечихинский с.о.) д]&amp;[Нефтяников ул]" c="Нефтяников ул" cp="1">
          <x v="129"/>
        </s>
        <s v="[География].[Level 3].[Level3].&amp;[_ЦЕНТР]&amp;[Ярославская обл]&amp;[Мышкинский р-н]&amp;[Мышкин г]&amp;[Никольская ул]" c="Никольская ул" cp="1">
          <x v="115"/>
        </s>
        <s v="[География].[Level 3].[Level3].&amp;[_ЦЕНТР]&amp;[Ярославская обл]&amp;[Рыбинский р-н]&amp;[Рыбинск г]&amp;[Новая ул]" c="Новая ул" cp="1">
          <x v="107"/>
        </s>
        <s v="[География].[Level 3].[Level3].&amp;[_ЦЕНТР]&amp;[Ярославская обл]&amp;[Ярославский р-н]&amp;[Красные Ткачи п]&amp;[Октябрьская Б. ул]" c="Октябрьская Б. ул" cp="1">
          <x v="130"/>
        </s>
        <s v="[География].[Level 3].[Level3].&amp;[_ЦЕНТР]&amp;[Ярославская обл]&amp;[Любимский р-н]&amp;[Любим г]&amp;[Октябрьская ул]" c="Октябрьская ул" cp="1">
          <x v="131"/>
        </s>
        <s v="[География].[Level 3].[Level3].&amp;[_ЦЕНТР]&amp;[Ярославская обл]&amp;[Ростовский р-н]&amp;[Ростов г]&amp;[Октябрьская ул]" c="Октябрьская ул" cp="1">
          <x v="110"/>
        </s>
        <s v="[География].[Level 3].[Level3].&amp;[_ЦЕНТР]&amp;[Ярославская обл]&amp;[Угличский р-н]&amp;[Углич г]&amp;[Октябрьская ул]" c="Октябрьская ул" cp="1">
          <x v="108"/>
        </s>
        <s v="[География].[Level 3].[Level3].&amp;[_ЦЕНТР]&amp;[Ярославская обл]&amp;[Угличский р-н]&amp;[Углич г]&amp;[Ольги Берггольц ул]" c="Ольги Берггольц ул" cp="1">
          <x v="108"/>
        </s>
        <s v="[География].[Level 3].[Level3].&amp;[_ЦЕНТР]&amp;[Ярославская обл]&amp;[Рыбинский р-н]&amp;[Рыбинск г]&amp;[Ошурковская ул]" c="Ошурковская ул" cp="1">
          <x v="107"/>
        </s>
        <s v="[География].[Level 3].[Level3].&amp;[_ЦЕНТР]&amp;[Ярославская обл]&amp;[Тутаевский р-н]&amp;[Тутаев г]&amp;[Панина ул]" c="Панина ул" cp="1">
          <x v="111"/>
        </s>
        <s v="[География].[Level 3].[Level3].&amp;[_ЦЕНТР]&amp;[Ярославская обл]&amp;[Гаврилов-Ямский р-н]&amp;[Гаврилов-Ям г]&amp;[Патова ул]" c="Патова ул" cp="1">
          <x v="127"/>
        </s>
        <s v="[География].[Level 3].[Level3].&amp;[_ЦЕНТР]&amp;[Ярославская обл]&amp;[Рыбинский р-н]&amp;[Рыбинск г]&amp;[Плеханова ул]" c="Плеханова ул" cp="1">
          <x v="107"/>
        </s>
        <s v="[География].[Level 3].[Level3].&amp;[_ЦЕНТР]&amp;[Ярославская обл]&amp;[Рыбинский р-н]&amp;[Рыбинск г]&amp;[Победы б-р]" c="Победы б-р" cp="1">
          <x v="107"/>
        </s>
        <s v="[География].[Level 3].[Level3].&amp;[_ЦЕНТР]&amp;[Ярославская обл]&amp;[Угличский р-н]&amp;[Углич г]&amp;[Победы ул]" c="Победы ул" cp="1">
          <x v="108"/>
        </s>
        <s v="[География].[Level 3].[Level3].&amp;[_ЦЕНТР]&amp;[Ярославская обл]&amp;[Ростовский р-н]&amp;[Петровское рп]&amp;[Подгорная ул]" c="Подгорная ул" cp="1">
          <x v="132"/>
        </s>
        <s v="[География].[Level 3].[Level3].&amp;[_ЦЕНТР]&amp;[Ярославская обл]&amp;[Гаврилов-Ямский р-н]&amp;[Гаврилов-Ям г]&amp;[Почтовая ул]" c="Почтовая ул" cp="1">
          <x v="127"/>
        </s>
        <s v="[География].[Level 3].[Level3].&amp;[_ЦЕНТР]&amp;[Ярославская обл]&amp;[Пошехонский р-н]&amp;[Пошехонье г]&amp;[Преображенского ул]" c="Преображенского ул" cp="1">
          <x v="133"/>
        </s>
        <s v="[География].[Level 3].[Level3].&amp;[_ЦЕНТР]&amp;[Ярославская обл]&amp;[Рыбинский р-н]&amp;[Рыбинск г]&amp;[Приборостроителей ул]" c="Приборостроителей ул" cp="1">
          <x v="107"/>
        </s>
        <s v="[География].[Level 3].[Level3].&amp;[_ЦЕНТР]&amp;[Ярославская обл]&amp;[Даниловский р-н]&amp;[Данилов г]&amp;[Привокзальная ул]" c="Привокзальная ул" cp="1">
          <x v="114"/>
        </s>
        <s v="[География].[Level 3].[Level3].&amp;[_ЦЕНТР]&amp;[Ярославская обл]&amp;[Ростовский р-н]&amp;[Петровское рп]&amp;[Пролетарская ул]" c="Пролетарская ул" cp="1">
          <x v="132"/>
        </s>
        <s v="[География].[Level 3].[Level3].&amp;[_ЦЕНТР]&amp;[Ярославская обл]&amp;[Ростовский р-н]&amp;[Ростов г]&amp;[Пролетарская ул]" c="Пролетарская ул" cp="1">
          <x v="110"/>
        </s>
        <s v="[География].[Level 3].[Level3].&amp;[_ЦЕНТР]&amp;[Ярославская обл]&amp;[Рыбинский р-н]&amp;[Рыбинск г]&amp;[Пушкина ул]" c="Пушкина ул" cp="1">
          <x v="107"/>
        </s>
        <s v="[География].[Level 3].[Level3].&amp;[_ЦЕНТР]&amp;[Ярославская обл]&amp;[Рыбинский р-н]&amp;[Рыбинск г]&amp;[Пушкина/Радищева ул]" c="Пушкина/Радищева ул" cp="1">
          <x v="107"/>
        </s>
        <s v="[География].[Level 3].[Level3].&amp;[_ЦЕНТР]&amp;[Ярославская обл]&amp;[Тутаевский р-н]&amp;[Тутаев г]&amp;[Р.Люксембург ул]" c="Р.Люксембург ул" cp="1">
          <x v="111"/>
        </s>
        <s v="[География].[Level 3].[Level3].&amp;[_ЦЕНТР]&amp;[Ярославская обл]&amp;[Рыбинский р-н]&amp;[Рыбинск г]&amp;[Рабкоровская ул]" c="Рабкоровская ул" cp="1">
          <x v="107"/>
        </s>
        <s v="[География].[Level 3].[Level3].&amp;[_ЦЕНТР]&amp;[Ярославская обл]&amp;[Ростовский р-н]&amp;[Ростов г]&amp;[Радищева ул]" c="Радищева ул" cp="1">
          <x v="110"/>
        </s>
        <s v="[География].[Level 3].[Level3].&amp;[_ЦЕНТР]&amp;[Ярославская обл]&amp;[Рыбинский р-н]&amp;[Рыбинск г]&amp;[Радищева ул]" c="Радищева ул" cp="1">
          <x v="107"/>
        </s>
        <s v="[География].[Level 3].[Level3].&amp;[_ЦЕНТР]&amp;[Ярославская обл]&amp;[Любимский р-н]&amp;[Любим г]&amp;[Раевского ул]" c="Раевского ул" cp="1">
          <x v="131"/>
        </s>
        <s v="[География].[Level 3].[Level3].&amp;[_ЦЕНТР]&amp;[Ярославская обл]&amp;[Рыбинский р-н]&amp;[Рыбинск г]&amp;[Расторгуева ул]" c="Расторгуева ул" cp="1">
          <x v="107"/>
        </s>
        <s v="[География].[Level 3].[Level3].&amp;[_ЦЕНТР]&amp;[Ярославская обл]&amp;[Рыбинский р-н]&amp;[Рыбинск г]&amp;[Революции пр-кт]" c="Революции пр-кт" cp="1">
          <x v="107"/>
        </s>
        <s v="[География].[Level 3].[Level3].&amp;[_ЦЕНТР]&amp;[Ярославская обл]&amp;[Брейтовский р-н]&amp;[Брейтово с]&amp;[Республиканская ул]" c="Республиканская ул" cp="1">
          <x v="116"/>
        </s>
        <s v="[География].[Level 3].[Level3].&amp;[_ЦЕНТР]&amp;[Ярославская обл]&amp;[Рыбинский р-н]&amp;[Рыбинск г]&amp;[Рокоссовского ул]" c="Рокоссовского ул" cp="1">
          <x v="107"/>
        </s>
        <s v="[География].[Level 3].[Level3].&amp;[_ЦЕНТР]&amp;[Ярославская обл]&amp;[Угличский р-н]&amp;[Углич г]&amp;[Рыбинское ш]" c="Рыбинское ш" cp="1">
          <x v="108"/>
        </s>
        <s v="[География].[Level 3].[Level3].&amp;[_ЦЕНТР]&amp;[Ярославская обл]&amp;[Ростовский р-н]&amp;[Семибратово рп]&amp;[Садовая ул]" c="Садовая ул" cp="1">
          <x v="126"/>
        </s>
        <s v="[География].[Level 3].[Level3].&amp;[_ЦЕНТР]&amp;[Ярославская обл]&amp;[Ярославский р-н]&amp;[Мокеевское д]&amp;[Светлая ул]" c="Светлая ул" cp="1">
          <x v="134"/>
        </s>
        <s v="[География].[Level 3].[Level3].&amp;[_ЦЕНТР]&amp;[Ярославская обл]&amp;[Пошехонский р-н]&amp;[Пошехонье г]&amp;[Свободы пл]" c="Свободы пл" cp="1">
          <x v="133"/>
        </s>
        <s v="[География].[Level 3].[Level3].&amp;[_ЦЕНТР]&amp;[Ярославская обл]&amp;[Рыбинский р-н]&amp;[Рыбинск г]&amp;[Свободы ул]" c="Свободы ул" cp="1">
          <x v="107"/>
        </s>
        <s v="[География].[Level 3].[Level3].&amp;[_ЦЕНТР]&amp;[Ярославская обл]&amp;[Тутаевский р-н]&amp;[Константиновский п]&amp;[Свободы ул]" c="Свободы ул" cp="1">
          <x v="109"/>
        </s>
        <s v="[География].[Level 3].[Level3].&amp;[_ЦЕНТР]&amp;[Ярославская обл]&amp;[Угличский р-н]&amp;[Углич г]&amp;[Северная ул]" c="Северная ул" cp="1">
          <x v="108"/>
        </s>
        <s v="[География].[Level 3].[Level3].&amp;[_ЦЕНТР]&amp;[Ярославская обл]&amp;[Рыбинский р-н]&amp;[Рыбинск г]&amp;[Серова пр-кт]" c="Серова пр-кт" cp="1">
          <x v="107"/>
        </s>
        <s v="[География].[Level 3].[Level3].&amp;[_ЦЕНТР]&amp;[Ярославская обл]&amp;[Ростовский р-н]&amp;[Ростов г]&amp;[Соборная пл]" c="Соборная пл" cp="1">
          <x v="110"/>
        </s>
        <s v="[География].[Level 3].[Level3].&amp;[_ЦЕНТР]&amp;[Ярославская обл]&amp;[Борисоглебский р-н]&amp;[Борисоглебский п]&amp;[Советская пл]" c="Советская пл" cp="1">
          <x v="122"/>
        </s>
        <s v="[География].[Level 3].[Level3].&amp;[_ЦЕНТР]&amp;[Ярославская обл]&amp;[Даниловский р-н]&amp;[Данилов г]&amp;[Советская пл]" c="Советская пл" cp="1">
          <x v="114"/>
        </s>
        <s v="[География].[Level 3].[Level3].&amp;[_ЦЕНТР]&amp;[Ярославская обл]&amp;[Ростовский р-н]&amp;[Петровское рп]&amp;[Советская пл]" c="Советская пл" cp="1">
          <x v="132"/>
        </s>
        <s v="[География].[Level 3].[Level3].&amp;[_ЦЕНТР]&amp;[Ярославская обл]&amp;[Гаврилов-Ямский р-н]&amp;[Великое с]&amp;[Советская ул]" c="Советская ул" cp="1">
          <x/>
        </s>
        <s v="[География].[Level 3].[Level3].&amp;[_ЦЕНТР]&amp;[Ярославская обл]&amp;[Некоузский р-н]&amp;[Новый Некоуз с]&amp;[Советская ул]" c="Советская ул" cp="1">
          <x v="119"/>
        </s>
        <s v="[География].[Level 3].[Level3].&amp;[_ЦЕНТР]&amp;[Ярославская обл]&amp;[Некрасовский р-н]&amp;[Некрасовское рп]&amp;[Советская ул]" c="Советская ул" cp="1">
          <x v="120"/>
        </s>
        <s v="[География].[Level 3].[Level3].&amp;[_ЦЕНТР]&amp;[Ярославская обл]&amp;[Тутаевский р-н]&amp;[Тутаев г]&amp;[Советская ул]" c="Советская ул" cp="1">
          <x v="111"/>
        </s>
        <s v="[География].[Level 3].[Level3].&amp;[_ЦЕНТР]&amp;[Ярославская обл]&amp;[Рыбинский р-н]&amp;[Рыбинск г]&amp;[Солнечная ул]" c="Солнечная ул" cp="1">
          <x v="107"/>
        </s>
        <s v="[География].[Level 3].[Level3].&amp;[_ЦЕНТР]&amp;[Ярославская обл]&amp;[Ярославский р-н]&amp;[Красный Бор п]&amp;[Солнечная ул]" c="Солнечная ул" cp="1">
          <x v="105"/>
        </s>
        <s v="[География].[Level 3].[Level3].&amp;[_ЦЕНТР]&amp;[Ярославская обл]&amp;[Угличский р-н]&amp;[Углич г]&amp;[Солнечный мкр]" c="Солнечный мкр" cp="1">
          <x v="108"/>
        </s>
        <s v="[География].[Level 3].[Level3].&amp;[_ЦЕНТР]&amp;[Ярославская обл]&amp;[Угличский р-н]&amp;[Углич г]&amp;[Старостина ул]" c="Старостина ул" cp="1">
          <x v="108"/>
        </s>
        <s v="[География].[Level 3].[Level3].&amp;[_ЦЕНТР]&amp;[Ярославская обл]&amp;[Ростовский р-н]&amp;[Семибратово рп]&amp;[Строителей ул]" c="Строителей ул" cp="1">
          <x v="126"/>
        </s>
        <s v="[География].[Level 3].[Level3].&amp;[_ЦЕНТР]&amp;[Ярославская обл]&amp;[Большесельский р-н]&amp;[Большое Село с]&amp;[Сурикова ул]" c="Сурикова ул" cp="1">
          <x v="128"/>
        </s>
        <s v="[География].[Level 3].[Level3].&amp;[_ЦЕНТР]&amp;[Ярославская обл]&amp;[Любимский р-н]&amp;[Любим г]&amp;[Торговый пер]" c="Торговый пер" cp="1">
          <x v="131"/>
        </s>
        <s v="[География].[Level 3].[Level3].&amp;[_ЦЕНТР]&amp;[Ярославская обл]&amp;[Борисоглебский р-н]&amp;[Борисоглебский п]&amp;[Транспортная ул]" c="Транспортная ул" cp="1">
          <x v="122"/>
        </s>
        <s v="[География].[Level 3].[Level3].&amp;[_ЦЕНТР]&amp;[Ярославская обл]&amp;[Любимский р-н]&amp;[Любим г]&amp;[Трефолева ул]" c="Трефолева ул" cp="1">
          <x v="131"/>
        </s>
        <s v="[География].[Level 3].[Level3].&amp;[_ЦЕНТР]&amp;[Ярославская обл]&amp;[Мышкинский р-н]&amp;[Мышкин г]&amp;[Успенская ул]" c="Успенская ул" cp="1">
          <x v="115"/>
        </s>
        <s v="[География].[Level 3].[Level3].&amp;[_ЦЕНТР]&amp;[Ярославская обл]&amp;[Ростовский р-н]&amp;[Ростов г]&amp;[Февральская ул]" c="Февральская ул" cp="1">
          <x v="110"/>
        </s>
        <s v="[География].[Level 3].[Level3].&amp;[_ЦЕНТР]&amp;[Ярославская обл]&amp;[Рыбинский р-н]&amp;[Рыбинск г]&amp;[Фурманова ул]" c="Фурманова ул" cp="1">
          <x v="107"/>
        </s>
        <s v="[География].[Level 3].[Level3].&amp;[_ЦЕНТР]&amp;[Ярославская обл]&amp;[Ростовский р-н]&amp;[Поречье-Рыбное рп]&amp;[Центральная ул]" c="Центральная ул" cp="1">
          <x v="135"/>
        </s>
        <s v="[География].[Level 3].[Level3].&amp;[_ЦЕНТР]&amp;[Ярославская обл]&amp;[Угличский р-н]&amp;[Ильинское с]&amp;[Центральная ул]" c="Центральная ул" cp="1">
          <x v="136"/>
        </s>
        <s v="[География].[Level 3].[Level3].&amp;[_ЦЕНТР]&amp;[Ярославская обл]&amp;[Ярославский р-н]&amp;[Ивняки п]&amp;[Центральная ул]" c="Центральная ул" cp="1">
          <x v="137"/>
        </s>
        <s v="[География].[Level 3].[Level3].&amp;[_ЦЕНТР]&amp;[Ярославская обл]&amp;[Гаврилов-Ямский р-н]&amp;[Гаврилов-Ям г]&amp;[Чапаева ул]" c="Чапаева ул" cp="1">
          <x v="127"/>
        </s>
        <s v="[География].[Level 3].[Level3].&amp;[_ЦЕНТР]&amp;[Ярославская обл]&amp;[Рыбинский р-н]&amp;[Рыбинск г]&amp;[Черняховского ул]" c="Черняховского ул" cp="1">
          <x v="107"/>
        </s>
        <s v="[География].[Level 3].[Level3].&amp;[_ЦЕНТР]&amp;[Ярославская обл]&amp;[Ростовский р-н]&amp;[Ишня рп]&amp;[Чистова ул]" c="Чистова ул" cp="1">
          <x v="138"/>
        </s>
        <s v="[География].[Level 3].[Level3].&amp;[_ЦЕНТР]&amp;[Ярославская обл]&amp;[Ярославский р-н]&amp;[Карабиха д]&amp;[Школьная ул]" c="Школьная ул" cp="1">
          <x v="139"/>
        </s>
        <s v="[География].[Level 3].[Level3].&amp;[_ЦЕНТР]&amp;[Ярославская обл]&amp;[Ярославский р-н]&amp;[Карачиха п]&amp;[Школьная ул]" c="Школьная ул" cp="1">
          <x v="140"/>
        </s>
        <s v="[География].[Level 3].[Level3].&amp;[_ЦЕНТР]&amp;[Ярославская обл]&amp;[Борисоглебский р-н]&amp;[Борисоглебский п]&amp;[Юбилейная ул]" c="Юбилейная ул" cp="1">
          <x v="122"/>
        </s>
        <s v="[География].[Level 3].[Level3].&amp;[_ЦЕНТР]&amp;[Ярославская обл]&amp;[Рыбинский р-н]&amp;[Рыбинск г]&amp;[Юбилейная ул]" c="Юбилейная ул" cp="1">
          <x v="107"/>
        </s>
        <s v="[География].[Level 3].[Level3].&amp;[_ЦЕНТР]&amp;[Ярославская обл]&amp;[Первомайский р-н]&amp;[Пречистое рп]&amp;[Ярославская ул]" c="Ярославская ул" cp="1">
          <x v="141"/>
        </s>
      </sharedItems>
      <mpMap v="33"/>
    </cacheField>
    <cacheField name="[География].[Level 3].[Level3].[Level2]" caption="Level2" propertyName="Level2" numFmtId="0" hierarchy="6" level="1" memberPropertyField="1">
      <sharedItems count="142">
        <s v="Великое с"/>
        <s v="Поляна д"/>
        <s v="Борок п"/>
        <s v="Кардовского ул"/>
        <s v="Кооперативная ул"/>
        <s v="Магистральная ул"/>
        <s v="Менделеева ул"/>
        <s v="Октябрьская ул"/>
        <s v="Полевая ул"/>
        <s v="Ростовская ул"/>
        <s v="Свободы ул"/>
        <s v="Строителей ул"/>
        <s v="Урицкого ул"/>
        <s v="Федоровский пер"/>
        <s v="Чкаловский мкр"/>
        <s v="Ермаково п"/>
        <s v="1-я Путевая ул"/>
        <s v="2-я Портовая ул"/>
        <s v="50 лет ВЛКСМ ул"/>
        <s v="6-я Железнодорожная ул"/>
        <s v="8 Марта ул"/>
        <s v="Авиаторов пр-кт"/>
        <s v="Академика Колмогорова ул"/>
        <s v="Алмазная ул"/>
        <s v="Андропова ул"/>
        <s v="Архангельский проезд"/>
        <s v="Бабича ул"/>
        <s v="Базовая ул"/>
        <s v="Балтийская ул"/>
        <s v="Батова ул"/>
        <s v="Белинского ул"/>
        <s v="Большая Октябрьская ул"/>
        <s v="Большая Федоровская ул"/>
        <s v="Волгоградская ул"/>
        <s v="Володарского ул"/>
        <s v="Гагарина ул"/>
        <s v="Гоголя ул"/>
        <s v="Городской вал ул"/>
        <s v="Демьяна Бедного ул"/>
        <s v="Депутатская ул"/>
        <s v="Дзержинского пр-кт"/>
        <s v="Доброхотова проезд"/>
        <s v="Доронина ул"/>
        <s v="Жукова ул"/>
        <s v="Загородный Сад ул"/>
        <s v="Закгейма ул"/>
        <s v="Индустриальная ул"/>
        <s v="Калинина ул"/>
        <s v="Кирова ул"/>
        <s v="Клубная ул"/>
        <s v="Комсомольская ул"/>
        <s v="Корабельная ул"/>
        <s v="Космонавтов ул"/>
        <s v="Красноборская ул"/>
        <s v="Красноперевальский пер"/>
        <s v="Куропаткова ул"/>
        <s v="Ленина пр-кт"/>
        <s v="Ленинградский пр-кт"/>
        <s v="Машиностроителей пр-кт"/>
        <s v="Маяковского ул"/>
        <s v="Московский пр-кт"/>
        <s v="Моторостроителей проезд"/>
        <s v="Мурманский проезд"/>
        <s v="Мышкинский проезд"/>
        <s v="Наумова ул"/>
        <s v="Некрасова ул"/>
        <s v="Нефтяников ул"/>
        <s v="Носкова ул"/>
        <s v="Ньютона ул"/>
        <s v="Октября пр-кт"/>
        <s v="Павлова ул"/>
        <s v="Панина ул"/>
        <s v="Папанина ул"/>
        <s v="Парковый проезд"/>
        <s v="Первомайская ул"/>
        <s v="Пирогова ул"/>
        <s v="Победы ул"/>
        <s v="Попова ул"/>
        <s v="Радищева ул"/>
        <s v="Ранняя ул"/>
        <s v="Республиканская ул"/>
        <s v="Салтыкова-Щедрина ул"/>
        <s v="Светлая ул"/>
        <s v="Серго Орджоникидзе ул"/>
        <s v="Собинова ул"/>
        <s v="Советская ул"/>
        <s v="Спартаковская ул"/>
        <s v="Стачек ул"/>
        <s v="Суздальское ш"/>
        <s v="Суркова ул"/>
        <s v="Текстилей пер"/>
        <s v="Тепловой пер"/>
        <s v="Титова ул"/>
        <s v="Толбухина пр-кт"/>
        <s v="Труфанова ул"/>
        <s v="Тутаевское ш"/>
        <s v="Угличская ул"/>
        <s v="Ушакова проезд"/>
        <s v="Ушинского ул"/>
        <s v="Фрунзе пр-кт"/>
        <s v="Чехова ул"/>
        <s v="Чкалова ул"/>
        <s v="Школьный проезд"/>
        <s v="Яковлевская ул"/>
        <s v="Ярославская ул"/>
        <s v="Красный Бор п"/>
        <s v="Мужево д"/>
        <s v="Рыбинск г"/>
        <s v="Углич г"/>
        <s v="Константиновский п"/>
        <s v="Ростов г"/>
        <s v="Тутаев г"/>
        <s v="Кстово п"/>
        <s v="Каменники п"/>
        <s v="Данилов г"/>
        <s v="Мышкин г"/>
        <s v="Брейтово с"/>
        <s v="Нагорный п"/>
        <s v="Песочное п"/>
        <s v="Новый Некоуз с"/>
        <s v="Некрасовское рп"/>
        <s v="Туношна с"/>
        <s v="Борисоглебский п"/>
        <s v="Бурмакино рп"/>
        <s v="Дубки п"/>
        <s v="Михайловский п"/>
        <s v="Семибратово рп"/>
        <s v="Гаврилов-Ям г"/>
        <s v="Большое Село с"/>
        <s v="Кузнечиха (Кузнечихинский с.о.) д"/>
        <s v="Красные Ткачи п"/>
        <s v="Любим г"/>
        <s v="Петровское рп"/>
        <s v="Пошехонье г"/>
        <s v="Мокеевское д"/>
        <s v="Поречье-Рыбное рп"/>
        <s v="Ильинское с"/>
        <s v="Ивняки п"/>
        <s v="Ишня рп"/>
        <s v="Карабиха д"/>
        <s v="Карачиха п"/>
        <s v="Пречистое рп"/>
      </sharedItems>
    </cacheField>
  </cacheFields>
  <cacheHierarchies count="87">
    <cacheHierarchy uniqueName="[Время].[Время]" caption="Время" time="1" defaultMemberUniqueName="[Время].[Время].[All]" allUniqueName="[Время].[Время].[All]" dimensionUniqueName="[Время]" displayFolder="" count="4" unbalanced="0">
      <fieldsUsage count="4">
        <fieldUsage x="-1"/>
        <fieldUsage x="0"/>
        <fieldUsage x="1"/>
        <fieldUsage x="2"/>
      </fieldsUsage>
    </cacheHierarchy>
    <cacheHierarchy uniqueName="[Время].[Годы]" caption="Годы" time="1" defaultMemberUniqueName="[Время].[Годы].[All]" allUniqueName="[Время].[Годы].[All]" dimensionUniqueName="[Время]" displayFolder="" count="0" unbalanced="0"/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0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0" unbalanced="0"/>
    <cacheHierarchy uniqueName="[География].[Level 1]" caption="Level 1" defaultMemberUniqueName="[География].[Level 1].[All]" allUniqueName="[География].[Level 1].[All]" dimensionUniqueName="[География]" displayFolder="Уровни" count="2" unbalanced="0">
      <fieldsUsage count="2">
        <fieldUsage x="-1"/>
        <fieldUsage x="30"/>
      </fieldsUsage>
    </cacheHierarchy>
    <cacheHierarchy uniqueName="[География].[Level 2]" caption="Level 2" defaultMemberUniqueName="[География].[Level 2].[All]" allUniqueName="[География].[Level 2].[All]" dimensionUniqueName="[География]" displayFolder="Уровни" count="2" unbalanced="0">
      <fieldsUsage count="2">
        <fieldUsage x="-1"/>
        <fieldUsage x="28"/>
      </fieldsUsage>
    </cacheHierarchy>
    <cacheHierarchy uniqueName="[География].[Level 3]" caption="Level 3" defaultMemberUniqueName="[География].[Level 3].[All]" allUniqueName="[География].[Level 3].[All]" dimensionUniqueName="[География]" displayFolder="Уровни" count="2" unbalanced="0">
      <fieldsUsage count="2">
        <fieldUsage x="-1"/>
        <fieldUsage x="32"/>
      </fieldsUsage>
    </cacheHierarchy>
    <cacheHierarchy uniqueName="[География].[Level 4]" caption="Level 4" defaultMemberUniqueName="[География].[Level 4].[All]" allUniqueName="[География].[Level 4].[All]" dimensionUniqueName="[География]" displayFolder="Уровни" count="0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0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0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9" unbalanced="0">
      <fieldsUsage count="9">
        <fieldUsage x="-1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0" unbalanced="0"/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0" unbalanced="0"/>
    <cacheHierarchy uniqueName="[Клиент].[Адрес]" caption="Адрес" defaultMemberUniqueName="[Клиент].[Адрес].[All]" allUniqueName="[Клиент].[Адрес].[All]" dimensionUniqueName="[Клиент]" displayFolder="" count="2" unbalanced="0">
      <fieldsUsage count="2">
        <fieldUsage x="-1"/>
        <fieldUsage x="27"/>
      </fieldsUsage>
    </cacheHierarchy>
    <cacheHierarchy uniqueName="[Клиент].[ИНН]" caption="ИНН" defaultMemberUniqueName="[Клиент].[ИНН].[All]" allUniqueName="[Клиент].[ИНН].[All]" dimensionUniqueName="[Клиент]" displayFolder="" count="0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2" unbalanced="0">
      <fieldsUsage count="2">
        <fieldUsage x="-1"/>
        <fieldUsage x="26"/>
      </fieldsUsage>
    </cacheHierarchy>
    <cacheHierarchy uniqueName="[Клиент].[Тип]" caption="Тип" defaultMemberUniqueName="[Клиент].[Тип].[All]" allUniqueName="[Клиент].[Тип].[All]" dimensionUniqueName="[Клиент]" displayFolder="" count="0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0" unbalanced="0"/>
    <cacheHierarchy uniqueName="[Продукты].[SKU]" caption="SKU" defaultMemberUniqueName="[Продукты].[SKU].[All]" allUniqueName="[Продукты].[SKU].[All]" dimensionUniqueName="[Продукты]" displayFolder="" count="0" unbalanced="0"/>
    <cacheHierarchy uniqueName="[Продукты].[БрендПродукт]" caption="БрендПродукт" defaultMemberUniqueName="[Продукты].[БрендПродукт].[All]" allUniqueName="[Продукты].[БрендПродукт].[All]" dimensionUniqueName="[Продукты]" displayFolder="" count="3" unbalanced="0">
      <fieldsUsage count="3">
        <fieldUsage x="-1"/>
        <fieldUsage x="23"/>
        <fieldUsage x="24"/>
      </fieldsUsage>
    </cacheHierarchy>
    <cacheHierarchy uniqueName="[Сети].[Сети]" caption="Сети" defaultMemberUniqueName="[Сети].[Сети].[All]" allUniqueName="[Сети].[Сети].[All]" dimensionUniqueName="[Сети]" displayFolder="" count="0" unbalanced="0"/>
    <cacheHierarchy uniqueName="[Склад].[Склады]" caption="Склады" defaultMemberUniqueName="[Склад].[Склады].[All]" allUniqueName="[Склад].[Склады].[All]" dimensionUniqueName="[Склад]" displayFolder="" count="0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0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0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0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0" unbalanced="0" hidden="1"/>
    <cacheHierarchy uniqueName="[Время].[Year]" caption="Year" attribute="1" time="1" defaultMemberUniqueName="[Время].[Year].[All]" allUniqueName="[Время].[Year].[All]" dimensionUniqueName="[Время]" displayFolder="" count="0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0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0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0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0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0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0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0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0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0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0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0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0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0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0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0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0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0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0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0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0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0" unbalanced="0" hidden="1"/>
    <cacheHierarchy uniqueName="[Клиент].[Inn]" caption="Inn" attribute="1" defaultMemberUniqueName="[Клиент].[Inn].[All]" allUniqueName="[Клиент].[Inn].[All]" dimensionUniqueName="[Клиент]" displayFolder="" count="0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0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0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0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0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0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0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0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0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0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/>
    <cacheHierarchy uniqueName="[Measures].[Продажи уп]" caption="Продажи уп" measure="1" displayFolder="" measureGroup="Продажи" count="0" oneField="1">
      <fieldsUsage count="1">
        <fieldUsage x="7"/>
      </fieldsUsage>
    </cacheHierarchy>
    <cacheHierarchy uniqueName="[Measures].[Продажи руб]" caption="Продажи руб" measure="1" displayFolder="" measureGroup="Продажи" count="0" oneField="1">
      <fieldsUsage count="1">
        <fieldUsage x="5"/>
      </fieldsUsage>
    </cacheHierarchy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/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 oneField="1">
      <fieldsUsage count="1">
        <fieldUsage x="6"/>
      </fieldsUsage>
    </cacheHierarchy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/>
    <cacheHierarchy uniqueName="[Measures].[Uplift уп]" caption="Uplift уп" measure="1" displayFolder="Прирост" count="0"/>
    <cacheHierarchy uniqueName="[Measures].[MAT руб]" caption="MAT руб" measure="1" displayFolder="MAT" count="0"/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/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/>
    <cacheHierarchy uniqueName="[Measures].[% плана сети руб]" caption="% плана сети руб" measure="1" displayFolder="" measureGroup="ПланСети" count="0"/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/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calculatedMembers count="1">
    <calculatedMember name="[Measures].[Продажи руб Y-1]" mdx="((ParallelPeriod ([Время].[Время].[Год],1,[Время].[Время].CurrentMember),[Measures].[Продажи руб])),FORMAT_STRING = &quot;#,##0&quot;" memberName="Продажи руб Y-1" hierarchy="[Measures]">
      <extLst>
        <ext xmlns:x14="http://schemas.microsoft.com/office/spreadsheetml/2009/9/main" uri="{0C70D0D5-359C-4a49-802D-23BBF952B5CE}">
          <x14:calculatedMember displayFolder="Y-1" flattenHierarchies="0" hierarchizeDistinct="0"/>
        </ext>
        <ext xmlns:x15="http://schemas.microsoft.com/office/spreadsheetml/2010/11/main" uri="{57DEB092-E4DC-418E-9C9A-C0C97F8552CB}">
          <x15:calculatedMember measureGroup="Продажи" measure="1"/>
        </ext>
      </extLst>
    </calculatedMember>
  </calculatedMembers>
  <dimensions count="9">
    <dimension measure="1" name="Measures" uniqueName="[Measures]" caption="Measures"/>
    <dimension name="Время" uniqueName="[Время]" caption="Время"/>
    <dimension name="География" uniqueName="[География]" caption="География"/>
    <dimension name="Дистрибьютор" uniqueName="[Дистрибьютор]" caption="Дистрибьютор"/>
    <dimension name="Клиент" uniqueName="[Клиент]" caption="Клиент"/>
    <dimension name="Округ" uniqueName="[Округ]" caption="Округ"/>
    <dimension name="Продукты" uniqueName="[Продукты]" caption="Продукты"/>
    <dimension name="Сети" uniqueName="[Сети]" caption="Сети"/>
    <dimension name="Склад" uniqueName="[Склад]" caption="Склад"/>
  </dimensions>
  <measureGroups count="4">
    <measureGroup name="План" caption="План"/>
    <measureGroup name="ПланСети" caption="ПланСети"/>
    <measureGroup name="Продажи" caption="Продажи"/>
    <measureGroup name="Стоки" caption="Стоки"/>
  </measureGroups>
  <maps count="17">
    <map measureGroup="0" dimension="2"/>
    <map measureGroup="0" dimension="5"/>
    <map measureGroup="0" dimension="6"/>
    <map measureGroup="1" dimension="6"/>
    <map measureGroup="1" dimension="7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3" dimension="1"/>
    <map measureGroup="3" dimension="3"/>
    <map measureGroup="3" dimension="6"/>
    <map measureGroup="3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593.864638888888" backgroundQuery="1" createdVersion="6" refreshedVersion="6" minRefreshableVersion="3" recordCount="0" supportSubquery="1" supportAdvancedDrill="1" xr:uid="{01E81640-73BE-4E23-987F-383D911D67E5}">
  <cacheSource type="external" connectionId="1"/>
  <cacheFields count="9">
    <cacheField name="[Время].[Время].[Год]" caption="Год" numFmtId="0" level="1">
      <sharedItems count="1">
        <s v="[Время].[Время].[Год].&amp;[2019]" c="2019"/>
      </sharedItems>
    </cacheField>
    <cacheField name="[Время].[Время].[Кв-л]" caption="Кв-л" numFmtId="0" level="2" mappingCount="1">
      <sharedItems count="1">
        <s v="[Время].[Время].[Кв-л].&amp;[2019]&amp;[I кв-л]" c="I кв-л" cp="1">
          <x/>
        </s>
      </sharedItems>
      <mpMap v="3"/>
    </cacheField>
    <cacheField name="[Время].[Время].[Месяц]" caption="Месяц" numFmtId="0" level="3">
      <sharedItems containsSemiMixedTypes="0" containsString="0"/>
    </cacheField>
    <cacheField name="[Время].[Время].[Кв-л].[Year]" caption="Year" propertyName="Year" numFmtId="0" level="2" memberPropertyField="1">
      <sharedItems containsSemiMixedTypes="0" containsString="0" containsNumber="1" containsInteger="1" minValue="2019" maxValue="2019" count="1">
        <n v="2019"/>
      </sharedItems>
    </cacheField>
    <cacheField name="[Время].[Время].[Месяц].[Quarter Name]" caption="Quarter Name" propertyName="Quarter Name" numFmtId="0" level="3" memberPropertyField="1">
      <sharedItems containsSemiMixedTypes="0" containsString="0"/>
    </cacheField>
    <cacheField name="[Сети].[Сети].[Аптечная сеть]" caption="Аптечная сеть" numFmtId="0" hierarchy="20" level="1">
      <sharedItems count="62">
        <s v="[Сети].[Сети].[Аптечная сеть].&amp;[{5B0E20C2-80EB-4BDA-97A4-A2A2794D28CC}]" c="GDP Group АС"/>
        <s v="[Сети].[Сети].[Аптечная сеть].&amp;[{00000000-0000-0000-0000-000000000000}]" c="Unallocated"/>
        <s v="[Сети].[Сети].[Аптечная сеть].&amp;[{415ADBCD-C741-4AED-8ED3-279AF2E549FB}]" c="Алоэ АС"/>
        <s v="[Сети].[Сети].[Аптечная сеть].&amp;[{F33B193E-A52E-497C-9D1D-510FE9149A87}]" c="Антей АС"/>
        <s v="[Сети].[Сети].[Аптечная сеть].&amp;[{AC1C9085-8A3F-4F9F-92E0-B3670E5E9D41}]" c="Апрель АС"/>
        <s v="[Сети].[Сети].[Аптечная сеть].&amp;[{297ADE34-98A7-409C-AEDD-92FBEE3D08B8}]" c="Аптека от Склада АС"/>
        <s v="[Сети].[Сети].[Аптечная сеть].&amp;[{AA8B277F-9234-4B92-A2AC-6CD00BBD811A}]" c="Белая Аптека АС"/>
        <s v="[Сети].[Сети].[Аптечная сеть].&amp;[{05960188-7799-41C3-96A4-546F75637997}]" c="ВекФарм АС"/>
        <s v="[Сети].[Сети].[Аптечная сеть].&amp;[{2B5623E8-85B4-4CFE-B611-B7657D871FC5}]" c="Виста АС"/>
        <s v="[Сети].[Сети].[Аптечная сеть].&amp;[{3BF835BE-AC92-4910-BDC7-0F271F181EE1}]" c="Вита АС"/>
        <s v="[Сети].[Сети].[Аптечная сеть].&amp;[{A1CBED50-438B-4A6B-B174-A4FE5153EB7E}]" c="Вита-мин АС"/>
        <s v="[Сети].[Сети].[Аптечная сеть].&amp;[{49333EBB-FA63-458C-B8AA-D2716CE1733D}]" c="Витафарм АС"/>
        <s v="[Сети].[Сети].[Аптечная сеть].&amp;[{094CBEDF-45F1-49CF-A7B1-5A333471F199}]" c="Власта АС"/>
        <s v="[Сети].[Сети].[Аптечная сеть].&amp;[{39325C87-4848-49B1-8D45-8160C5FC4C42}]" c="Волгофарм АС"/>
        <s v="[Сети].[Сети].[Аптечная сеть].&amp;[{668BC908-98FB-4DDB-A801-BE2CA1A7B79F}]" c="Гармония Здоровья АС"/>
        <s v="[Сети].[Сети].[Аптечная сеть].&amp;[{35B18042-A014-4203-A522-D80E4BAF6BB9}]" c="Губернские Аптеки АС"/>
        <s v="[Сети].[Сети].[Аптечная сеть].&amp;[{546C4735-E8BF-4208-832A-7529A491672B}]" c="Губернский Лекарь АС"/>
        <s v="[Сети].[Сети].[Аптечная сеть].&amp;[{4E03333E-6001-4FBE-A865-DE60D7E01D8F}]" c="Дешевая Аптека АС"/>
        <s v="[Сети].[Сети].[Аптечная сеть].&amp;[{1D42A7CB-4951-4AD8-BCF3-3C1921A5589C}]" c="Диалог АС"/>
        <s v="[Сети].[Сети].[Аптечная сеть].&amp;[{95C457D2-03CF-4561-82A9-7F3DE06D848C}]" c="Для Бережливых АС"/>
        <s v="[Сети].[Сети].[Аптечная сеть].&amp;[{7EA523E6-5024-4E80-92CD-9A606CE47E7A}]" c="еАптека АС"/>
        <s v="[Сети].[Сети].[Аптечная сеть].&amp;[{BCC3D17F-7E53-4E20-9724-D245B790AA66}]" c="Живика АС"/>
        <s v="[Сети].[Сети].[Аптечная сеть].&amp;[{1C369032-0E37-4D6B-A921-3A20758D7C6A}]" c="Здоровый город АС"/>
        <s v="[Сети].[Сети].[Аптечная сеть].&amp;[{D753C0C7-037E-4909-B832-2A1D2CDF5E3D}]" c="Здоровье (Кемерово) АС"/>
        <s v="[Сети].[Сети].[Аптечная сеть].&amp;[{3FD1200D-104F-4538-B300-9A4943401114}]" c="Здоровье (Усть-Лабинск) АС"/>
        <s v="[Сети].[Сети].[Аптечная сеть].&amp;[{5590694A-A025-4724-BB1D-B84C9F934377}]" c="Калина Фарм"/>
        <s v="[Сети].[Сети].[Аптечная сеть].&amp;[{50F5F900-2E68-4F3B-A130-F43CF7B0D66A}]" c="Лаки Фарма АС"/>
        <s v="[Сети].[Сети].[Аптечная сеть].&amp;[{049C75E2-CCE3-4484-968C-9FA668642EE2}]" c="ЛипецкФармация АС"/>
        <s v="[Сети].[Сети].[Аптечная сеть].&amp;[{9FCD4540-0092-4445-BC4F-6791D73225E4}]" c="Листик АС"/>
        <s v="[Сети].[Сети].[Аптечная сеть].&amp;[{DB034BE8-2BBE-43A2-B44A-362549EF7681}]" c="Мега-Фарм АС"/>
        <s v="[Сети].[Сети].[Аптечная сеть].&amp;[{47B0A2B9-8886-4C85-96D2-E77148B743B0}]" c="Мед-сервис АС"/>
        <s v="[Сети].[Сети].[Аптечная сеть].&amp;[{35DD41EC-71F5-4FC3-96BE-97615A430799}]" c="Мелодия здоровья АС"/>
        <s v="[Сети].[Сети].[Аптечная сеть].&amp;[{F9E78262-F359-46F3-8438-D4FD5675CE60}]" c="Мир Лекарств АС"/>
        <s v="[Сети].[Сети].[Аптечная сеть].&amp;[{BFF657EA-DFE7-49B2-A0EF-76096FE0901A}]" c="Монастырёв АС"/>
        <s v="[Сети].[Сети].[Аптечная сеть].&amp;[{7086EBC3-CA9D-4568-9063-3F3DC89F8BBC}]" c="Моя Аптека АС"/>
        <s v="[Сети].[Сети].[Аптечная сеть].&amp;[{BE340C3B-0539-4A9A-B478-5B71F3C401AF}]" c="МФО"/>
        <s v="[Сети].[Сети].[Аптечная сеть].&amp;[{CCDCD6E5-B2DF-4269-A06F-BB5CB9F7E3B2}]" c="Надежда-фарм АС"/>
        <s v="[Сети].[Сети].[Аптечная сеть].&amp;[{0BBD7C95-55B7-4E0A-8E13-86DFFA715486}]" c="Невис АС"/>
        <s v="[Сети].[Сети].[Аптечная сеть].&amp;[{5B38496C-37A3-4CAD-B797-97E3C02D8259}]" c="Нео-Фарм Столички АС"/>
        <s v="[Сети].[Сети].[Аптечная сеть].&amp;[{8E17FBC8-85EC-495C-A6FC-68DEF9EE811B}]" c="Ника АС"/>
        <s v="[Сети].[Сети].[Аптечная сеть].&amp;[{64D97527-AFD5-468F-9B40-EB13EC19F4CB}]" c="О Вита АС"/>
        <s v="[Сети].[Сети].[Аптечная сеть].&amp;[{B3D6A05D-1EF9-4AB5-9B9A-4137A65B8E3F}]" c="Петербургские аптеки АС"/>
        <s v="[Сети].[Сети].[Аптечная сеть].&amp;[{10486F02-FC46-4656-9509-43B29657A0E5}]" c="Планета здоровья АС"/>
        <s v="[Сети].[Сети].[Аптечная сеть].&amp;[{1044D8D8-2558-464C-9AED-A25BBF252938}]" c="Ригла АС"/>
        <s v="[Сети].[Сети].[Аптечная сеть].&amp;[{96BA09D1-6A36-4BC7-B1C9-3133637E9F57}]" c="Родник Здоровья АС"/>
        <s v="[Сети].[Сети].[Аптечная сеть].&amp;[{37C980E2-25A9-4AB1-8717-846463856F09}]" c="Семейная Благовещенск АС"/>
        <s v="[Сети].[Сети].[Аптечная сеть].&amp;[{93CEBBDC-BC5A-4AE6-ABC2-A4ECC7935DD2}]" c="Сердце России АС"/>
        <s v="[Сети].[Сети].[Аптечная сеть].&amp;[{3E54DB55-4AA4-4FA6-A65F-2950EF485A47}]" c="Солнышко АС"/>
        <s v="[Сети].[Сети].[Аптечная сеть].&amp;[{A3C012AB-B207-4E02-A5C9-CE7890AFD876}]" c="Социальная аптека АС"/>
        <s v="[Сети].[Сети].[Аптечная сеть].&amp;[{8096DBE1-BDF1-4F1F-B0B2-D30DC9BDAF0C}]" c="Столичные Аптеки АС"/>
        <s v="[Сети].[Сети].[Аптечная сеть].&amp;[{5C6C6CCA-2035-4312-ABFA-93C0AFC083D7}]" c="Тандер АС"/>
        <s v="[Сети].[Сети].[Аптечная сеть].&amp;[{527CF940-38F0-48B3-8810-FED45A26DF44}]" c="Твой Доктор АС"/>
        <s v="[Сети].[Сети].[Аптечная сеть].&amp;[{E96E9636-82EE-4863-94B3-E335897BC371}]" c="ТРИКА АС"/>
        <s v="[Сети].[Сети].[Аптечная сеть].&amp;[{058462F4-D9E5-4AC3-A182-D9012BD5DECA}]" c="Фармаимпекс АС"/>
        <s v="[Сети].[Сети].[Аптечная сеть].&amp;[{1ECACDA0-A01E-4E2A-88BF-28C2324EC1D7}]" c="Фармгарант АС"/>
        <s v="[Сети].[Сети].[Аптечная сеть].&amp;[{5F576FB5-F2BB-4754-9157-96545DA2684E}]" c="Фармленд АС"/>
        <s v="[Сети].[Сети].[Аптечная сеть].&amp;[{70271882-583F-49D5-BCFB-B5DF8B4BB84F}]" c="ФармЛига АС"/>
        <s v="[Сети].[Сети].[Аптечная сеть].&amp;[{81913C5A-C188-4DFA-90D7-5CDFB36B90FF}]" c="Фиалка АС"/>
        <s v="[Сети].[Сети].[Аптечная сеть].&amp;[{9DAB6A1D-0236-4ECE-83E9-BE4F26E15909}]" c="Хабаровская Фармация АС"/>
        <s v="[Сети].[Сети].[Аптечная сеть].&amp;[{745A73F3-C259-455E-AF54-BC4ADCF19607}]" c="Эдельвейс АС"/>
        <s v="[Сети].[Сети].[Аптечная сеть].&amp;[{5AED38B5-E37E-47F0-8CF6-7AD6C46FF0CD}]" c="Эркафарм АС"/>
        <s v="[Сети].[Сети].[Аптечная сеть].&amp;[{7CDE4C3A-C268-4D5D-A1CF-BE1CDACAB7F0}]" c="Юг-Фарм АС"/>
      </sharedItems>
    </cacheField>
    <cacheField name="[Measures].[План сети руб]" caption="План сети руб" numFmtId="0" hierarchy="63" level="32767"/>
    <cacheField name="[Measures].[% плана сети руб]" caption="% плана сети руб" numFmtId="0" hierarchy="82" level="32767"/>
    <cacheField name="[Measures].[Продажи руб]" caption="Продажи руб" numFmtId="0" hierarchy="61" level="32767"/>
  </cacheFields>
  <cacheHierarchies count="87">
    <cacheHierarchy uniqueName="[Время].[Время]" caption="Время" time="1" defaultMemberUniqueName="[Время].[Время].[All]" allUniqueName="[Время].[Время].[All]" dimensionUniqueName="[Время]" displayFolder="" count="4" unbalanced="0">
      <fieldsUsage count="4">
        <fieldUsage x="-1"/>
        <fieldUsage x="0"/>
        <fieldUsage x="1"/>
        <fieldUsage x="2"/>
      </fieldsUsage>
    </cacheHierarchy>
    <cacheHierarchy uniqueName="[Время].[Годы]" caption="Годы" time="1" defaultMemberUniqueName="[Время].[Годы].[All]" allUniqueName="[Время].[Годы].[All]" dimensionUniqueName="[Время]" displayFolder="" count="0" unbalanced="0"/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0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0" unbalanced="0"/>
    <cacheHierarchy uniqueName="[География].[Level 1]" caption="Level 1" defaultMemberUniqueName="[География].[Level 1].[All]" allUniqueName="[География].[Level 1].[All]" dimensionUniqueName="[География]" displayFolder="Уровни" count="0" unbalanced="0"/>
    <cacheHierarchy uniqueName="[География].[Level 2]" caption="Level 2" defaultMemberUniqueName="[География].[Level 2].[All]" allUniqueName="[География].[Level 2].[All]" dimensionUniqueName="[География]" displayFolder="Уровни" count="0" unbalanced="0"/>
    <cacheHierarchy uniqueName="[География].[Level 3]" caption="Level 3" defaultMemberUniqueName="[География].[Level 3].[All]" allUniqueName="[География].[Level 3].[All]" dimensionUniqueName="[География]" displayFolder="Уровни" count="0" unbalanced="0"/>
    <cacheHierarchy uniqueName="[География].[Level 4]" caption="Level 4" defaultMemberUniqueName="[География].[Level 4].[All]" allUniqueName="[География].[Level 4].[All]" dimensionUniqueName="[География]" displayFolder="Уровни" count="0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0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0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0" unbalanced="0"/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0" unbalanced="0"/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0" unbalanced="0"/>
    <cacheHierarchy uniqueName="[Клиент].[Адрес]" caption="Адрес" defaultMemberUniqueName="[Клиент].[Адрес].[All]" allUniqueName="[Клиент].[Адрес].[All]" dimensionUniqueName="[Клиент]" displayFolder="" count="0" unbalanced="0"/>
    <cacheHierarchy uniqueName="[Клиент].[ИНН]" caption="ИНН" defaultMemberUniqueName="[Клиент].[ИНН].[All]" allUniqueName="[Клиент].[ИНН].[All]" dimensionUniqueName="[Клиент]" displayFolder="" count="0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0" unbalanced="0"/>
    <cacheHierarchy uniqueName="[Клиент].[Тип]" caption="Тип" defaultMemberUniqueName="[Клиент].[Тип].[All]" allUniqueName="[Клиент].[Тип].[All]" dimensionUniqueName="[Клиент]" displayFolder="" count="0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0" unbalanced="0"/>
    <cacheHierarchy uniqueName="[Продукты].[SKU]" caption="SKU" defaultMemberUniqueName="[Продукты].[SKU].[All]" allUniqueName="[Продукты].[SKU].[All]" dimensionUniqueName="[Продукты]" displayFolder="" count="0" unbalanced="0"/>
    <cacheHierarchy uniqueName="[Продукты].[БрендПродукт]" caption="БрендПродукт" defaultMemberUniqueName="[Продукты].[БрендПродукт].[All]" allUniqueName="[Продукты].[БрендПродукт].[All]" dimensionUniqueName="[Продукты]" displayFolder="" count="0" unbalanced="0"/>
    <cacheHierarchy uniqueName="[Сети].[Сети]" caption="Сети" defaultMemberUniqueName="[Сети].[Сети].[All]" allUniqueName="[Сети].[Сети].[All]" dimensionUniqueName="[Сети]" displayFolder="" count="2" unbalanced="0">
      <fieldsUsage count="2">
        <fieldUsage x="-1"/>
        <fieldUsage x="5"/>
      </fieldsUsage>
    </cacheHierarchy>
    <cacheHierarchy uniqueName="[Склад].[Склады]" caption="Склады" defaultMemberUniqueName="[Склад].[Склады].[All]" allUniqueName="[Склад].[Склады].[All]" dimensionUniqueName="[Склад]" displayFolder="" count="0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0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0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0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0" unbalanced="0" hidden="1"/>
    <cacheHierarchy uniqueName="[Время].[Year]" caption="Year" attribute="1" time="1" defaultMemberUniqueName="[Время].[Year].[All]" allUniqueName="[Время].[Year].[All]" dimensionUniqueName="[Время]" displayFolder="" count="0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0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0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0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0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0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0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0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0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0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0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0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0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0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0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0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0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0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0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0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0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0" unbalanced="0" hidden="1"/>
    <cacheHierarchy uniqueName="[Клиент].[Inn]" caption="Inn" attribute="1" defaultMemberUniqueName="[Клиент].[Inn].[All]" allUniqueName="[Клиент].[Inn].[All]" dimensionUniqueName="[Клиент]" displayFolder="" count="0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0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0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0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0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0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0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0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0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0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/>
    <cacheHierarchy uniqueName="[Measures].[Продажи уп]" caption="Продажи уп" measure="1" displayFolder="" measureGroup="Продажи" count="0"/>
    <cacheHierarchy uniqueName="[Measures].[Продажи руб]" caption="Продажи руб" measure="1" displayFolder="" measureGroup="Продажи" count="0" oneField="1">
      <fieldsUsage count="1">
        <fieldUsage x="8"/>
      </fieldsUsage>
    </cacheHierarchy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 oneField="1">
      <fieldsUsage count="1">
        <fieldUsage x="6"/>
      </fieldsUsage>
    </cacheHierarchy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/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/>
    <cacheHierarchy uniqueName="[Measures].[Uplift уп]" caption="Uplift уп" measure="1" displayFolder="Прирост" count="0"/>
    <cacheHierarchy uniqueName="[Measures].[MAT руб]" caption="MAT руб" measure="1" displayFolder="MAT" count="0"/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/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/>
    <cacheHierarchy uniqueName="[Measures].[% плана сети руб]" caption="% плана сети руб" measure="1" displayFolder="" measureGroup="ПланСети" count="0" oneField="1">
      <fieldsUsage count="1">
        <fieldUsage x="7"/>
      </fieldsUsage>
    </cacheHierarchy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/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calculatedMembers count="1">
    <calculatedMember name="[Measures].[Продажи руб Y-1]" mdx="((ParallelPeriod ([Время].[Время].[Год],1,[Время].[Время].CurrentMember),[Measures].[Продажи руб])),FORMAT_STRING = &quot;#,##0&quot;" memberName="Продажи руб Y-1" hierarchy="[Measures]">
      <extLst>
        <ext xmlns:x14="http://schemas.microsoft.com/office/spreadsheetml/2009/9/main" uri="{0C70D0D5-359C-4a49-802D-23BBF952B5CE}">
          <x14:calculatedMember displayFolder="Y-1" flattenHierarchies="0" hierarchizeDistinct="0"/>
        </ext>
        <ext xmlns:x15="http://schemas.microsoft.com/office/spreadsheetml/2010/11/main" uri="{57DEB092-E4DC-418E-9C9A-C0C97F8552CB}">
          <x15:calculatedMember measureGroup="Продажи" measure="1"/>
        </ext>
      </extLst>
    </calculatedMember>
  </calculatedMembers>
  <dimensions count="9">
    <dimension measure="1" name="Measures" uniqueName="[Measures]" caption="Measures"/>
    <dimension name="Время" uniqueName="[Время]" caption="Время"/>
    <dimension name="География" uniqueName="[География]" caption="География"/>
    <dimension name="Дистрибьютор" uniqueName="[Дистрибьютор]" caption="Дистрибьютор"/>
    <dimension name="Клиент" uniqueName="[Клиент]" caption="Клиент"/>
    <dimension name="Округ" uniqueName="[Округ]" caption="Округ"/>
    <dimension name="Продукты" uniqueName="[Продукты]" caption="Продукты"/>
    <dimension name="Сети" uniqueName="[Сети]" caption="Сети"/>
    <dimension name="Склад" uniqueName="[Склад]" caption="Склад"/>
  </dimensions>
  <measureGroups count="4">
    <measureGroup name="План" caption="План"/>
    <measureGroup name="ПланСети" caption="ПланСети"/>
    <measureGroup name="Продажи" caption="Продажи"/>
    <measureGroup name="Стоки" caption="Стоки"/>
  </measureGroups>
  <maps count="17">
    <map measureGroup="0" dimension="2"/>
    <map measureGroup="0" dimension="5"/>
    <map measureGroup="0" dimension="6"/>
    <map measureGroup="1" dimension="6"/>
    <map measureGroup="1" dimension="7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3" dimension="1"/>
    <map measureGroup="3" dimension="3"/>
    <map measureGroup="3" dimension="6"/>
    <map measureGroup="3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593.864648726849" backgroundQuery="1" createdVersion="6" refreshedVersion="6" minRefreshableVersion="3" recordCount="0" supportSubquery="1" supportAdvancedDrill="1" xr:uid="{18C9C5C3-7926-465D-85FD-2718A4CAEE0B}">
  <cacheSource type="external" connectionId="1"/>
  <cacheFields count="24">
    <cacheField name="[Время].[Время].[Год]" caption="Год" numFmtId="0" level="1">
      <sharedItems count="1">
        <s v="[Время].[Время].[Год].&amp;[2019]" c="2019"/>
      </sharedItems>
    </cacheField>
    <cacheField name="[Время].[Время].[Кв-л]" caption="Кв-л" numFmtId="0" level="2" mappingCount="1">
      <sharedItems count="4">
        <s v="[Время].[Время].[Кв-л].&amp;[2019]&amp;[I кв-л]" c="I кв-л" cp="1">
          <x/>
        </s>
        <s v="[Время].[Время].[Кв-л].&amp;[2019]&amp;[II кв-л]" c="II кв-л" cp="1">
          <x/>
        </s>
        <s v="[Время].[Время].[Кв-л].&amp;[2019]&amp;[III кв-л]" c="III кв-л" cp="1">
          <x/>
        </s>
        <s v="[Время].[Время].[Кв-л].&amp;[2019]&amp;[IV кв-л]" c="IV кв-л" cp="1">
          <x/>
        </s>
      </sharedItems>
      <mpMap v="3"/>
    </cacheField>
    <cacheField name="[Время].[Время].[Месяц]" caption="Месяц" numFmtId="0" level="3" mappingCount="1">
      <sharedItems count="3">
        <s v="[Время].[Время].[Месяц].&amp;[2019]&amp;[1]" c="January 2019" cp="1">
          <x/>
        </s>
        <s v="[Время].[Время].[Месяц].&amp;[2019]&amp;[2]" c="February 2019" cp="1">
          <x/>
        </s>
        <s v="[Время].[Время].[Месяц].&amp;[2019]&amp;[3]" c="March 2019" cp="1">
          <x/>
        </s>
      </sharedItems>
      <mpMap v="4"/>
    </cacheField>
    <cacheField name="[Время].[Время].[Кв-л].[Year]" caption="Year" propertyName="Year" numFmtId="0" level="2" memberPropertyField="1">
      <sharedItems containsSemiMixedTypes="0" containsString="0" containsNumber="1" containsInteger="1" minValue="2019" maxValue="2019" count="1">
        <n v="2019"/>
      </sharedItems>
    </cacheField>
    <cacheField name="[Время].[Время].[Месяц].[Quarter Name]" caption="Quarter Name" propertyName="Quarter Name" numFmtId="0" level="3" memberPropertyField="1">
      <sharedItems count="1">
        <s v="I кв-л"/>
      </sharedItems>
    </cacheField>
    <cacheField name="[Measures].[Uplift руб]" caption="Uplift руб" numFmtId="0" hierarchy="70" level="32767"/>
    <cacheField name="[География].[География].[КорпРегион]" caption="КорпРегион" numFmtId="0" hierarchy="10" level="1">
      <sharedItems count="7">
        <s v="[География].[География].[КорпРегион].&amp;[_ЦЕНТР]" c="_ЦЕНТР"/>
        <s v="[География].[География].[КорпРегион].&amp;[REST]" c="REST"/>
        <s v="[География].[География].[КорпРегион].&amp;[ВОЛГА]" c="ВОЛГА"/>
        <s v="[География].[География].[КорпРегион].&amp;[СЕВЕРО-ЗАПАД]" c="СЕВЕРО-ЗАПАД"/>
        <s v="[География].[География].[КорпРегион].&amp;[СИБИРЬ]" c="СИБИРЬ"/>
        <s v="[География].[География].[КорпРегион].&amp;[УРАЛ]" c="УРАЛ"/>
        <s v="[География].[География].[КорпРегион].&amp;[ЮГ]" c="ЮГ"/>
      </sharedItems>
    </cacheField>
    <cacheField name="[География].[География].[Область]" caption="Область" numFmtId="0" hierarchy="10" level="2" mappingCount="1">
      <sharedItems count="9">
        <s v="[География].[География].[Область].&amp;[ВОЛГА]&amp;[Мордовия Респ]" c="Мордовия Респ" cp="1">
          <x/>
        </s>
        <s v="[География].[География].[Область].&amp;[ВОЛГА]&amp;[Нижегородская обл]" c="Нижегородская обл" cp="1">
          <x/>
        </s>
        <s v="[География].[География].[Область].&amp;[ВОЛГА]&amp;[Пензенская обл]" c="Пензенская обл" cp="1">
          <x/>
        </s>
        <s v="[География].[География].[Область].&amp;[ВОЛГА]&amp;[Самарская обл]" c="Самарская обл" cp="1">
          <x/>
        </s>
        <s v="[География].[География].[Область].&amp;[ВОЛГА]&amp;[Саратовская обл]" c="Саратовская обл" cp="1">
          <x/>
        </s>
        <s v="[География].[География].[Область].&amp;[ВОЛГА]&amp;[Татарстан Респ]" c="Татарстан Респ" cp="1">
          <x/>
        </s>
        <s v="[География].[География].[Область].&amp;[ВОЛГА]&amp;[Удмуртская Респ]" c="Удмуртская Респ" cp="1">
          <x/>
        </s>
        <s v="[География].[География].[Область].&amp;[ВОЛГА]&amp;[Ульяновская обл]" c="Ульяновская обл" cp="1">
          <x/>
        </s>
        <s v="[География].[География].[Область].&amp;[ВОЛГА]&amp;[Чувашская Республика - Чувашия]" c="Чувашская Республика - Чувашия" cp="1">
          <x/>
        </s>
      </sharedItems>
      <mpMap v="14"/>
    </cacheField>
    <cacheField name="[География].[География].[Level1]" caption="Level1" numFmtId="0" hierarchy="10" level="3" mappingCount="1">
      <sharedItems count="25">
        <s v="[География].[География].[Level1].&amp;[ВОЛГА]&amp;[Мордовия Респ]&amp;[Ардатовский р-н]" c="Ардатовский р-н" cp="1">
          <x/>
        </s>
        <s v="[География].[География].[Level1].&amp;[ВОЛГА]&amp;[Мордовия Респ]&amp;[Атюрьевский р-н]" c="Атюрьевский р-н" cp="1">
          <x/>
        </s>
        <s v="[География].[География].[Level1].&amp;[ВОЛГА]&amp;[Мордовия Респ]&amp;[Атяшевский р-н]" c="Атяшевский р-н" cp="1">
          <x/>
        </s>
        <s v="[География].[География].[Level1].&amp;[ВОЛГА]&amp;[Мордовия Респ]&amp;[Большеберезниковский р-н]" c="Большеберезниковский р-н" cp="1">
          <x/>
        </s>
        <s v="[География].[География].[Level1].&amp;[ВОЛГА]&amp;[Мордовия Респ]&amp;[Большеигнатовский р-н]" c="Большеигнатовский р-н" cp="1">
          <x/>
        </s>
        <s v="[География].[География].[Level1].&amp;[ВОЛГА]&amp;[Мордовия Респ]&amp;[Дубенский р-н]" c="Дубенский р-н" cp="1">
          <x/>
        </s>
        <s v="[География].[География].[Level1].&amp;[ВОЛГА]&amp;[Мордовия Респ]&amp;[Ельниковский р-н]" c="Ельниковский р-н" cp="1">
          <x/>
        </s>
        <s v="[География].[География].[Level1].&amp;[ВОЛГА]&amp;[Мордовия Респ]&amp;[Зубово-Полянский р-н]" c="Зубово-Полянский р-н" cp="1">
          <x/>
        </s>
        <s v="[География].[География].[Level1].&amp;[ВОЛГА]&amp;[Мордовия Респ]&amp;[Инсарский р-н]" c="Инсарский р-н" cp="1">
          <x/>
        </s>
        <s v="[География].[География].[Level1].&amp;[ВОЛГА]&amp;[Мордовия Респ]&amp;[Ичалковский р-н]" c="Ичалковский р-н" cp="1">
          <x/>
        </s>
        <s v="[География].[География].[Level1].&amp;[ВОЛГА]&amp;[Мордовия Респ]&amp;[Кадошкинский р-н]" c="Кадошкинский р-н" cp="1">
          <x/>
        </s>
        <s v="[География].[География].[Level1].&amp;[ВОЛГА]&amp;[Мордовия Респ]&amp;[Ковылкино г]" c="Ковылкино г" cp="1">
          <x/>
        </s>
        <s v="[География].[География].[Level1].&amp;[ВОЛГА]&amp;[Мордовия Респ]&amp;[Ковылкинский р-н]" c="Ковылкинский р-н" cp="1">
          <x/>
        </s>
        <s v="[География].[География].[Level1].&amp;[ВОЛГА]&amp;[Мордовия Респ]&amp;[Кочкуровский р-н]" c="Кочкуровский р-н" cp="1">
          <x/>
        </s>
        <s v="[География].[География].[Level1].&amp;[ВОЛГА]&amp;[Мордовия Респ]&amp;[Краснослободский р-н]" c="Краснослободский р-н" cp="1">
          <x/>
        </s>
        <s v="[География].[География].[Level1].&amp;[ВОЛГА]&amp;[Мордовия Респ]&amp;[Лямбирский р-н]" c="Лямбирский р-н" cp="1">
          <x/>
        </s>
        <s v="[География].[География].[Level1].&amp;[ВОЛГА]&amp;[Мордовия Респ]&amp;[Ромодановский р-н]" c="Ромодановский р-н" cp="1">
          <x/>
        </s>
        <s v="[География].[География].[Level1].&amp;[ВОЛГА]&amp;[Мордовия Респ]&amp;[Рузаевка г]" c="Рузаевка г" cp="1">
          <x/>
        </s>
        <s v="[География].[География].[Level1].&amp;[ВОЛГА]&amp;[Мордовия Респ]&amp;[Рузаевский р-н]" c="Рузаевский р-н" cp="1">
          <x/>
        </s>
        <s v="[География].[География].[Level1].&amp;[ВОЛГА]&amp;[Мордовия Респ]&amp;[Саранск г]" c="Саранск г" cp="1">
          <x/>
        </s>
        <s v="[География].[География].[Level1].&amp;[ВОЛГА]&amp;[Мордовия Респ]&amp;[Старошайговский р-н]" c="Старошайговский р-н" cp="1">
          <x/>
        </s>
        <s v="[География].[География].[Level1].&amp;[ВОЛГА]&amp;[Мордовия Респ]&amp;[Темниковский р-н]" c="Темниковский р-н" cp="1">
          <x/>
        </s>
        <s v="[География].[География].[Level1].&amp;[ВОЛГА]&amp;[Мордовия Респ]&amp;[Теньгушевский р-н]" c="Теньгушевский р-н" cp="1">
          <x/>
        </s>
        <s v="[География].[География].[Level1].&amp;[ВОЛГА]&amp;[Мордовия Респ]&amp;[Торбеевский р-н]" c="Торбеевский р-н" cp="1">
          <x/>
        </s>
        <s v="[География].[География].[Level1].&amp;[ВОЛГА]&amp;[Мордовия Респ]&amp;[Чамзинский р-н]" c="Чамзинский р-н" cp="1">
          <x/>
        </s>
      </sharedItems>
      <mpMap v="15"/>
    </cacheField>
    <cacheField name="[География].[География].[Level2]" caption="Level2" numFmtId="0" hierarchy="10" level="4">
      <sharedItems containsSemiMixedTypes="0" containsString="0"/>
    </cacheField>
    <cacheField name="[География].[География].[Level3]" caption="Level3" numFmtId="0" hierarchy="10" level="5">
      <sharedItems containsSemiMixedTypes="0" containsString="0"/>
    </cacheField>
    <cacheField name="[География].[География].[Level4]" caption="Level4" numFmtId="0" hierarchy="10" level="6">
      <sharedItems containsSemiMixedTypes="0" containsString="0"/>
    </cacheField>
    <cacheField name="[География].[География].[Level5]" caption="Level5" numFmtId="0" hierarchy="10" level="7">
      <sharedItems containsSemiMixedTypes="0" containsString="0"/>
    </cacheField>
    <cacheField name="[География].[География].[Level6]" caption="Level6" numFmtId="0" hierarchy="10" level="8">
      <sharedItems containsSemiMixedTypes="0" containsString="0"/>
    </cacheField>
    <cacheField name="[География].[География].[Область].[Corp Region]" caption="Corp Region" propertyName="Corp Region" numFmtId="0" hierarchy="10" level="2" memberPropertyField="1">
      <sharedItems count="1">
        <s v="ВОЛГА"/>
      </sharedItems>
    </cacheField>
    <cacheField name="[География].[География].[Level1].[Region]" caption="Region" propertyName="Region" numFmtId="0" hierarchy="10" level="3" memberPropertyField="1">
      <sharedItems count="1">
        <s v="Мордовия Респ"/>
      </sharedItems>
    </cacheField>
    <cacheField name="[География].[География].[Level2].[Level1]" caption="Level1" propertyName="Level1" numFmtId="0" hierarchy="10" level="4" memberPropertyField="1">
      <sharedItems containsSemiMixedTypes="0" containsString="0"/>
    </cacheField>
    <cacheField name="[География].[География].[Level3].[Level2]" caption="Level2" propertyName="Level2" numFmtId="0" hierarchy="10" level="5" memberPropertyField="1">
      <sharedItems containsSemiMixedTypes="0" containsString="0"/>
    </cacheField>
    <cacheField name="[География].[География].[Level4].[Level3]" caption="Level3" propertyName="Level3" numFmtId="0" hierarchy="10" level="6" memberPropertyField="1">
      <sharedItems containsSemiMixedTypes="0" containsString="0"/>
    </cacheField>
    <cacheField name="[География].[География].[Level5].[Level4]" caption="Level4" propertyName="Level4" numFmtId="0" hierarchy="10" level="7" memberPropertyField="1">
      <sharedItems containsSemiMixedTypes="0" containsString="0"/>
    </cacheField>
    <cacheField name="[География].[География].[Level6].[Level5]" caption="Level5" propertyName="Level5" numFmtId="0" hierarchy="10" level="8" memberPropertyField="1">
      <sharedItems containsSemiMixedTypes="0" containsString="0"/>
    </cacheField>
    <cacheField name="[Measures].[Growth% руб  SamePeriod Y-1]" caption="Growth% руб  SamePeriod Y-1" numFmtId="0" hierarchy="81" level="32767"/>
    <cacheField name="[Measures].[Growth% руб. YTD]" caption="Growth% руб. YTD" numFmtId="0" hierarchy="78" level="32767"/>
    <cacheField name="[Measures].[MAT руб]" caption="MAT руб" numFmtId="0" hierarchy="72" level="32767"/>
  </cacheFields>
  <cacheHierarchies count="87">
    <cacheHierarchy uniqueName="[Время].[Время]" caption="Время" time="1" defaultMemberUniqueName="[Время].[Время].[All]" allUniqueName="[Время].[Время].[All]" dimensionUniqueName="[Время]" displayFolder="" count="4" unbalanced="0">
      <fieldsUsage count="4">
        <fieldUsage x="-1"/>
        <fieldUsage x="0"/>
        <fieldUsage x="1"/>
        <fieldUsage x="2"/>
      </fieldsUsage>
    </cacheHierarchy>
    <cacheHierarchy uniqueName="[Время].[Годы]" caption="Годы" time="1" defaultMemberUniqueName="[Время].[Годы].[All]" allUniqueName="[Время].[Годы].[All]" dimensionUniqueName="[Время]" displayFolder="" count="0" unbalanced="0"/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0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0" unbalanced="0"/>
    <cacheHierarchy uniqueName="[География].[Level 1]" caption="Level 1" defaultMemberUniqueName="[География].[Level 1].[All]" allUniqueName="[География].[Level 1].[All]" dimensionUniqueName="[География]" displayFolder="Уровни" count="0" unbalanced="0"/>
    <cacheHierarchy uniqueName="[География].[Level 2]" caption="Level 2" defaultMemberUniqueName="[География].[Level 2].[All]" allUniqueName="[География].[Level 2].[All]" dimensionUniqueName="[География]" displayFolder="Уровни" count="0" unbalanced="0"/>
    <cacheHierarchy uniqueName="[География].[Level 3]" caption="Level 3" defaultMemberUniqueName="[География].[Level 3].[All]" allUniqueName="[География].[Level 3].[All]" dimensionUniqueName="[География]" displayFolder="Уровни" count="0" unbalanced="0"/>
    <cacheHierarchy uniqueName="[География].[Level 4]" caption="Level 4" defaultMemberUniqueName="[География].[Level 4].[All]" allUniqueName="[География].[Level 4].[All]" dimensionUniqueName="[География]" displayFolder="Уровни" count="0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0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0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9" unbalanced="0">
      <fieldsUsage count="9">
        <fieldUsage x="-1"/>
        <fieldUsage x="6"/>
        <fieldUsage x="7"/>
        <fieldUsage x="8"/>
        <fieldUsage x="9"/>
        <fieldUsage x="10"/>
        <fieldUsage x="11"/>
        <fieldUsage x="12"/>
        <fieldUsage x="13"/>
      </fieldsUsage>
    </cacheHierarchy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0" unbalanced="0"/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0" unbalanced="0"/>
    <cacheHierarchy uniqueName="[Клиент].[Адрес]" caption="Адрес" defaultMemberUniqueName="[Клиент].[Адрес].[All]" allUniqueName="[Клиент].[Адрес].[All]" dimensionUniqueName="[Клиент]" displayFolder="" count="0" unbalanced="0"/>
    <cacheHierarchy uniqueName="[Клиент].[ИНН]" caption="ИНН" defaultMemberUniqueName="[Клиент].[ИНН].[All]" allUniqueName="[Клиент].[ИНН].[All]" dimensionUniqueName="[Клиент]" displayFolder="" count="0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0" unbalanced="0"/>
    <cacheHierarchy uniqueName="[Клиент].[Тип]" caption="Тип" defaultMemberUniqueName="[Клиент].[Тип].[All]" allUniqueName="[Клиент].[Тип].[All]" dimensionUniqueName="[Клиент]" displayFolder="" count="0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0" unbalanced="0"/>
    <cacheHierarchy uniqueName="[Продукты].[SKU]" caption="SKU" defaultMemberUniqueName="[Продукты].[SKU].[All]" allUniqueName="[Продукты].[SKU].[All]" dimensionUniqueName="[Продукты]" displayFolder="" count="0" unbalanced="0"/>
    <cacheHierarchy uniqueName="[Продукты].[БрендПродукт]" caption="БрендПродукт" defaultMemberUniqueName="[Продукты].[БрендПродукт].[All]" allUniqueName="[Продукты].[БрендПродукт].[All]" dimensionUniqueName="[Продукты]" displayFolder="" count="0" unbalanced="0"/>
    <cacheHierarchy uniqueName="[Сети].[Сети]" caption="Сети" defaultMemberUniqueName="[Сети].[Сети].[All]" allUniqueName="[Сети].[Сети].[All]" dimensionUniqueName="[Сети]" displayFolder="" count="0" unbalanced="0"/>
    <cacheHierarchy uniqueName="[Склад].[Склады]" caption="Склады" defaultMemberUniqueName="[Склад].[Склады].[All]" allUniqueName="[Склад].[Склады].[All]" dimensionUniqueName="[Склад]" displayFolder="" count="0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0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0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0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0" unbalanced="0" hidden="1"/>
    <cacheHierarchy uniqueName="[Время].[Year]" caption="Year" attribute="1" time="1" defaultMemberUniqueName="[Время].[Year].[All]" allUniqueName="[Время].[Year].[All]" dimensionUniqueName="[Время]" displayFolder="" count="0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0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0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0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0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0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0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0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0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0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0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0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0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0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0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0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0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0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0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0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0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0" unbalanced="0" hidden="1"/>
    <cacheHierarchy uniqueName="[Клиент].[Inn]" caption="Inn" attribute="1" defaultMemberUniqueName="[Клиент].[Inn].[All]" allUniqueName="[Клиент].[Inn].[All]" dimensionUniqueName="[Клиент]" displayFolder="" count="0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0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0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0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0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0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0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0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0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0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/>
    <cacheHierarchy uniqueName="[Measures].[Продажи уп]" caption="Продажи уп" measure="1" displayFolder="" measureGroup="Продажи" count="0"/>
    <cacheHierarchy uniqueName="[Measures].[Продажи руб]" caption="Продажи руб" measure="1" displayFolder="" measureGroup="Продажи" count="0"/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/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/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 oneField="1">
      <fieldsUsage count="1">
        <fieldUsage x="5"/>
      </fieldsUsage>
    </cacheHierarchy>
    <cacheHierarchy uniqueName="[Measures].[Uplift уп]" caption="Uplift уп" measure="1" displayFolder="Прирост" count="0"/>
    <cacheHierarchy uniqueName="[Measures].[MAT руб]" caption="MAT руб" measure="1" displayFolder="MAT" count="0" oneField="1">
      <fieldsUsage count="1">
        <fieldUsage x="23"/>
      </fieldsUsage>
    </cacheHierarchy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 oneField="1">
      <fieldsUsage count="1">
        <fieldUsage x="22"/>
      </fieldsUsage>
    </cacheHierarchy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 oneField="1">
      <fieldsUsage count="1">
        <fieldUsage x="21"/>
      </fieldsUsage>
    </cacheHierarchy>
    <cacheHierarchy uniqueName="[Measures].[% плана сети руб]" caption="% плана сети руб" measure="1" displayFolder="" measureGroup="ПланСети" count="0"/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/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calculatedMembers count="1">
    <calculatedMember name="[Measures].[Продажи руб Y-1]" mdx="((ParallelPeriod ([Время].[Время].[Год],1,[Время].[Время].CurrentMember),[Measures].[Продажи руб])),FORMAT_STRING = &quot;#,##0&quot;" memberName="Продажи руб Y-1" hierarchy="[Measures]">
      <extLst>
        <ext xmlns:x14="http://schemas.microsoft.com/office/spreadsheetml/2009/9/main" uri="{0C70D0D5-359C-4a49-802D-23BBF952B5CE}">
          <x14:calculatedMember displayFolder="Y-1" flattenHierarchies="0" hierarchizeDistinct="0"/>
        </ext>
        <ext xmlns:x15="http://schemas.microsoft.com/office/spreadsheetml/2010/11/main" uri="{57DEB092-E4DC-418E-9C9A-C0C97F8552CB}">
          <x15:calculatedMember measureGroup="Продажи" measure="1"/>
        </ext>
      </extLst>
    </calculatedMember>
  </calculatedMembers>
  <dimensions count="9">
    <dimension measure="1" name="Measures" uniqueName="[Measures]" caption="Measures"/>
    <dimension name="Время" uniqueName="[Время]" caption="Время"/>
    <dimension name="География" uniqueName="[География]" caption="География"/>
    <dimension name="Дистрибьютор" uniqueName="[Дистрибьютор]" caption="Дистрибьютор"/>
    <dimension name="Клиент" uniqueName="[Клиент]" caption="Клиент"/>
    <dimension name="Округ" uniqueName="[Округ]" caption="Округ"/>
    <dimension name="Продукты" uniqueName="[Продукты]" caption="Продукты"/>
    <dimension name="Сети" uniqueName="[Сети]" caption="Сети"/>
    <dimension name="Склад" uniqueName="[Склад]" caption="Склад"/>
  </dimensions>
  <measureGroups count="4">
    <measureGroup name="План" caption="План"/>
    <measureGroup name="ПланСети" caption="ПланСети"/>
    <measureGroup name="Продажи" caption="Продажи"/>
    <measureGroup name="Стоки" caption="Стоки"/>
  </measureGroups>
  <maps count="17">
    <map measureGroup="0" dimension="2"/>
    <map measureGroup="0" dimension="5"/>
    <map measureGroup="0" dimension="6"/>
    <map measureGroup="1" dimension="6"/>
    <map measureGroup="1" dimension="7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3" dimension="1"/>
    <map measureGroup="3" dimension="3"/>
    <map measureGroup="3" dimension="6"/>
    <map measureGroup="3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593.864648842595" backgroundQuery="1" createdVersion="3" refreshedVersion="6" minRefreshableVersion="3" recordCount="0" supportSubquery="1" supportAdvancedDrill="1" xr:uid="{3919D640-FB2D-4ED4-8B15-995CBC981283}">
  <cacheSource type="external" connectionId="1">
    <extLst>
      <ext xmlns:x14="http://schemas.microsoft.com/office/spreadsheetml/2009/9/main" uri="{F057638F-6D5F-4e77-A914-E7F072B9BCA8}">
        <x14:sourceConnection name="https___pharmaprofi.ru_OLAP_msmdpump.dll OLAP_Demo"/>
      </ext>
    </extLst>
  </cacheSource>
  <cacheFields count="0"/>
  <cacheHierarchies count="87">
    <cacheHierarchy uniqueName="[Время].[Время]" caption="Время" time="1" defaultMemberUniqueName="[Время].[Время].[All]" allUniqueName="[Время].[Время].[All]" dimensionUniqueName="[Время]" displayFolder="" count="0" unbalanced="0"/>
    <cacheHierarchy uniqueName="[Время].[Годы]" caption="Годы" time="1" defaultMemberUniqueName="[Время].[Годы].[All]" allUniqueName="[Время].[Годы].[All]" dimensionUniqueName="[Время]" displayFolder="" count="0" unbalanced="0"/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0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0" unbalanced="0"/>
    <cacheHierarchy uniqueName="[География].[Level 1]" caption="Level 1" defaultMemberUniqueName="[География].[Level 1].[All]" allUniqueName="[География].[Level 1].[All]" dimensionUniqueName="[География]" displayFolder="Уровни" count="0" unbalanced="0"/>
    <cacheHierarchy uniqueName="[География].[Level 2]" caption="Level 2" defaultMemberUniqueName="[География].[Level 2].[All]" allUniqueName="[География].[Level 2].[All]" dimensionUniqueName="[География]" displayFolder="Уровни" count="0" unbalanced="0"/>
    <cacheHierarchy uniqueName="[География].[Level 3]" caption="Level 3" defaultMemberUniqueName="[География].[Level 3].[All]" allUniqueName="[География].[Level 3].[All]" dimensionUniqueName="[География]" displayFolder="Уровни" count="0" unbalanced="0"/>
    <cacheHierarchy uniqueName="[География].[Level 4]" caption="Level 4" defaultMemberUniqueName="[География].[Level 4].[All]" allUniqueName="[География].[Level 4].[All]" dimensionUniqueName="[География]" displayFolder="Уровни" count="0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0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0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0" unbalanced="0"/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0" unbalanced="0"/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0" unbalanced="0"/>
    <cacheHierarchy uniqueName="[Клиент].[Адрес]" caption="Адрес" defaultMemberUniqueName="[Клиент].[Адрес].[All]" allUniqueName="[Клиент].[Адрес].[All]" dimensionUniqueName="[Клиент]" displayFolder="" count="0" unbalanced="0"/>
    <cacheHierarchy uniqueName="[Клиент].[ИНН]" caption="ИНН" defaultMemberUniqueName="[Клиент].[ИНН].[All]" allUniqueName="[Клиент].[ИНН].[All]" dimensionUniqueName="[Клиент]" displayFolder="" count="0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0" unbalanced="0"/>
    <cacheHierarchy uniqueName="[Клиент].[Тип]" caption="Тип" defaultMemberUniqueName="[Клиент].[Тип].[All]" allUniqueName="[Клиент].[Тип].[All]" dimensionUniqueName="[Клиент]" displayFolder="" count="0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0" unbalanced="0"/>
    <cacheHierarchy uniqueName="[Продукты].[SKU]" caption="SKU" defaultMemberUniqueName="[Продукты].[SKU].[All]" allUniqueName="[Продукты].[SKU].[All]" dimensionUniqueName="[Продукты]" displayFolder="" count="0" unbalanced="0"/>
    <cacheHierarchy uniqueName="[Продукты].[БрендПродукт]" caption="БрендПродукт" defaultMemberUniqueName="[Продукты].[БрендПродукт].[All]" allUniqueName="[Продукты].[БрендПродукт].[All]" dimensionUniqueName="[Продукты]" displayFolder="" count="3" unbalanced="0"/>
    <cacheHierarchy uniqueName="[Сети].[Сети]" caption="Сети" defaultMemberUniqueName="[Сети].[Сети].[All]" allUniqueName="[Сети].[Сети].[All]" dimensionUniqueName="[Сети]" displayFolder="" count="0" unbalanced="0"/>
    <cacheHierarchy uniqueName="[Склад].[Склады]" caption="Склады" defaultMemberUniqueName="[Склад].[Склады].[All]" allUniqueName="[Склад].[Склады].[All]" dimensionUniqueName="[Склад]" displayFolder="" count="0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0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0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0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0" unbalanced="0" hidden="1"/>
    <cacheHierarchy uniqueName="[Время].[Year]" caption="Year" attribute="1" time="1" defaultMemberUniqueName="[Время].[Year].[All]" allUniqueName="[Время].[Year].[All]" dimensionUniqueName="[Время]" displayFolder="" count="0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0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0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0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0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0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0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0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0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0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0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0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0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0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0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0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0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0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0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0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0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0" unbalanced="0" hidden="1"/>
    <cacheHierarchy uniqueName="[Клиент].[Inn]" caption="Inn" attribute="1" defaultMemberUniqueName="[Клиент].[Inn].[All]" allUniqueName="[Клиент].[Inn].[All]" dimensionUniqueName="[Клиент]" displayFolder="" count="0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0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0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0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0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0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0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0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0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0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/>
    <cacheHierarchy uniqueName="[Measures].[Продажи уп]" caption="Продажи уп" measure="1" displayFolder="" measureGroup="Продажи" count="0"/>
    <cacheHierarchy uniqueName="[Measures].[Продажи руб]" caption="Продажи руб" measure="1" displayFolder="" measureGroup="Продажи" count="0"/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/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/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/>
    <cacheHierarchy uniqueName="[Measures].[Uplift уп]" caption="Uplift уп" measure="1" displayFolder="Прирост" count="0"/>
    <cacheHierarchy uniqueName="[Measures].[MAT руб]" caption="MAT руб" measure="1" displayFolder="MAT" count="0"/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/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/>
    <cacheHierarchy uniqueName="[Measures].[% плана сети руб]" caption="% плана сети руб" measure="1" displayFolder="" measureGroup="ПланСети" count="0"/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/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calculatedMembers count="1">
    <calculatedMember name="[Measures].[Продажи руб Y-1]" mdx="((ParallelPeriod ([Время].[Время].[Год],1,[Время].[Время].CurrentMember),[Measures].[Продажи руб])),FORMAT_STRING = &quot;#,##0&quot;" memberName="Продажи руб Y-1" hierarchy="[Measures]">
      <extLst>
        <ext xmlns:x14="http://schemas.microsoft.com/office/spreadsheetml/2009/9/main" uri="{0C70D0D5-359C-4a49-802D-23BBF952B5CE}">
          <x14:calculatedMember displayFolder="Y-1" flattenHierarchies="0" hierarchizeDistinct="0"/>
        </ext>
        <ext xmlns:x15="http://schemas.microsoft.com/office/spreadsheetml/2010/11/main" uri="{57DEB092-E4DC-418E-9C9A-C0C97F8552CB}">
          <x15:calculatedMember measureGroup="Продажи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491343299"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593.864668865739" backgroundQuery="1" createdVersion="6" refreshedVersion="6" minRefreshableVersion="3" recordCount="0" supportSubquery="1" supportAdvancedDrill="1" xr:uid="{8C7850E7-8119-4C31-A2EC-8BC20B808411}">
  <cacheSource type="external" connectionId="1">
    <extLst>
      <ext xmlns:x14="http://schemas.microsoft.com/office/spreadsheetml/2009/9/main" uri="{F057638F-6D5F-4e77-A914-E7F072B9BCA8}">
        <x14:sourceConnection name="https___pharmaprofi.ru_OLAP_msmdpump.dll OLAP_Demo"/>
      </ext>
    </extLst>
  </cacheSource>
  <cacheFields count="14">
    <cacheField name="[Время].[Время].[Год]" caption="Год" numFmtId="0" level="1">
      <sharedItems count="1">
        <s v="[Время].[Время].[Год].&amp;[2019]" c="2019"/>
      </sharedItems>
    </cacheField>
    <cacheField name="[Время].[Время].[Кв-л]" caption="Кв-л" numFmtId="0" level="2" mappingCount="1">
      <sharedItems count="2">
        <s v="[Время].[Время].[Кв-л].&amp;[2019]&amp;[I кв-л]" c="I кв-л" cp="1">
          <x/>
        </s>
        <s v="[Время].[Время].[Кв-л].&amp;[2019]&amp;[II кв-л]" c="II кв-л" cp="1">
          <x/>
        </s>
      </sharedItems>
      <mpMap v="3"/>
    </cacheField>
    <cacheField name="[Время].[Время].[Месяц]" caption="Месяц" numFmtId="0" level="3" mappingCount="1">
      <sharedItems count="4">
        <s v="[Время].[Время].[Месяц].&amp;[2019]&amp;[1]" c="January 2019" cp="1">
          <x/>
        </s>
        <s v="[Время].[Время].[Месяц].&amp;[2019]&amp;[2]" c="February 2019" cp="1">
          <x/>
        </s>
        <s v="[Время].[Время].[Месяц].&amp;[2019]&amp;[3]" c="March 2019" cp="1">
          <x/>
        </s>
        <s v="[Время].[Время].[Месяц].&amp;[2019]&amp;[4]" c="April 2019" cp="1">
          <x v="1"/>
        </s>
      </sharedItems>
      <mpMap v="4"/>
    </cacheField>
    <cacheField name="[Время].[Время].[Кв-л].[Year]" caption="Year" propertyName="Year" numFmtId="0" level="2" memberPropertyField="1">
      <sharedItems containsSemiMixedTypes="0" containsString="0" containsNumber="1" containsInteger="1" minValue="2019" maxValue="2019" count="1">
        <n v="2019"/>
      </sharedItems>
    </cacheField>
    <cacheField name="[Время].[Время].[Месяц].[Quarter Name]" caption="Quarter Name" propertyName="Quarter Name" numFmtId="0" level="3" memberPropertyField="1">
      <sharedItems count="2">
        <s v="I кв-л"/>
        <s v="II кв-л"/>
      </sharedItems>
    </cacheField>
    <cacheField name="[Measures].[Продажи руб]" caption="Продажи руб" numFmtId="0" hierarchy="61" level="32767"/>
    <cacheField name="[Measures].[План руб]" caption="План руб" numFmtId="0" hierarchy="59" level="32767"/>
    <cacheField name="[Measures].[Продажи руб Y-1]" caption="Продажи руб Y-1" numFmtId="0" hierarchy="84" level="32767"/>
    <cacheField name="[Продукты].[БрендПродукт].[Бренд]" caption="Бренд" numFmtId="0" hierarchy="19" level="1">
      <sharedItems containsSemiMixedTypes="0" containsString="0"/>
    </cacheField>
    <cacheField name="[Продукты].[БрендПродукт].[Sku]" caption="Sku" numFmtId="0" hierarchy="19" level="2">
      <sharedItems containsSemiMixedTypes="0" containsString="0"/>
    </cacheField>
    <cacheField name="[Продукты].[БрендПродукт].[Sku].[Brand Name]" caption="Brand Name" propertyName="Brand Name" numFmtId="0" hierarchy="19" level="2" memberPropertyField="1">
      <sharedItems containsSemiMixedTypes="0" containsString="0"/>
    </cacheField>
    <cacheField name="[География].[ГеорграфияОбласти].[Corp Region]" caption="Corp Region" numFmtId="0" hierarchy="11" level="1">
      <sharedItems containsSemiMixedTypes="0" containsString="0"/>
    </cacheField>
    <cacheField name="[География].[ГеорграфияОбласти].[Region]" caption="Region" numFmtId="0" hierarchy="11" level="2">
      <sharedItems containsSemiMixedTypes="0" containsString="0"/>
    </cacheField>
    <cacheField name="[География].[ГеорграфияОбласти].[Region].[Corp Region]" caption="Corp Region" propertyName="Corp Region" numFmtId="0" hierarchy="11" level="2" memberPropertyField="1">
      <sharedItems containsSemiMixedTypes="0" containsString="0"/>
    </cacheField>
  </cacheFields>
  <cacheHierarchies count="87">
    <cacheHierarchy uniqueName="[Время].[Время]" caption="Время" time="1" defaultMemberUniqueName="[Время].[Время].[All]" allUniqueName="[Время].[Время].[All]" dimensionUniqueName="[Время]" displayFolder="" count="4" unbalanced="0">
      <fieldsUsage count="4">
        <fieldUsage x="-1"/>
        <fieldUsage x="0"/>
        <fieldUsage x="1"/>
        <fieldUsage x="2"/>
      </fieldsUsage>
    </cacheHierarchy>
    <cacheHierarchy uniqueName="[Время].[Годы]" caption="Годы" time="1" defaultMemberUniqueName="[Время].[Годы].[All]" allUniqueName="[Время].[Годы].[All]" dimensionUniqueName="[Время]" displayFolder="" count="0" unbalanced="0"/>
    <cacheHierarchy uniqueName="[Время].[Кварталы]" caption="Кварталы" time="1" defaultMemberUniqueName="[Время].[Кварталы].[All]" allUniqueName="[Время].[Кварталы].[All]" dimensionUniqueName="[Время]" displayFolder="" count="0" unbalanced="0"/>
    <cacheHierarchy uniqueName="[Время].[Месяцы]" caption="Месяцы" time="1" defaultMemberUniqueName="[Время].[Месяцы].[All]" allUniqueName="[Время].[Месяцы].[All]" dimensionUniqueName="[Время]" displayFolder="" count="0" unbalanced="0"/>
    <cacheHierarchy uniqueName="[География].[Level 1]" caption="Level 1" defaultMemberUniqueName="[География].[Level 1].[All]" allUniqueName="[География].[Level 1].[All]" dimensionUniqueName="[География]" displayFolder="Уровни" count="0" unbalanced="0"/>
    <cacheHierarchy uniqueName="[География].[Level 2]" caption="Level 2" defaultMemberUniqueName="[География].[Level 2].[All]" allUniqueName="[География].[Level 2].[All]" dimensionUniqueName="[География]" displayFolder="Уровни" count="0" unbalanced="0"/>
    <cacheHierarchy uniqueName="[География].[Level 3]" caption="Level 3" defaultMemberUniqueName="[География].[Level 3].[All]" allUniqueName="[География].[Level 3].[All]" dimensionUniqueName="[География]" displayFolder="Уровни" count="0" unbalanced="0"/>
    <cacheHierarchy uniqueName="[География].[Level 4]" caption="Level 4" defaultMemberUniqueName="[География].[Level 4].[All]" allUniqueName="[География].[Level 4].[All]" dimensionUniqueName="[География]" displayFolder="Уровни" count="0" unbalanced="0"/>
    <cacheHierarchy uniqueName="[География].[Level 5]" caption="Level 5" defaultMemberUniqueName="[География].[Level 5].[All]" allUniqueName="[География].[Level 5].[All]" dimensionUniqueName="[География]" displayFolder="Уровни" count="0" unbalanced="0"/>
    <cacheHierarchy uniqueName="[География].[Level 6]" caption="Level 6" defaultMemberUniqueName="[География].[Level 6].[All]" allUniqueName="[География].[Level 6].[All]" dimensionUniqueName="[География]" displayFolder="Уровни" count="0" unbalanced="0"/>
    <cacheHierarchy uniqueName="[География].[География]" caption="География" defaultMemberUniqueName="[География].[География].[All]" allUniqueName="[География].[География].[All]" dimensionUniqueName="[География]" displayFolder="" count="0" unbalanced="0"/>
    <cacheHierarchy uniqueName="[География].[ГеорграфияОбласти]" caption="ГеорграфияОбласти" defaultMemberUniqueName="[География].[ГеорграфияОбласти].[All]" allUniqueName="[География].[ГеорграфияОбласти].[All]" dimensionUniqueName="[География]" displayFolder="" count="3" unbalanced="0">
      <fieldsUsage count="3">
        <fieldUsage x="-1"/>
        <fieldUsage x="11"/>
        <fieldUsage x="12"/>
      </fieldsUsage>
    </cacheHierarchy>
    <cacheHierarchy uniqueName="[Дистрибьютор].[Дистрибьюторы]" caption="Дистрибьюторы" defaultMemberUniqueName="[Дистрибьютор].[Дистрибьюторы].[All]" allUniqueName="[Дистрибьютор].[Дистрибьюторы].[All]" dimensionUniqueName="[Дистрибьютор]" displayFolder="" count="0" unbalanced="0"/>
    <cacheHierarchy uniqueName="[Клиент].[Адрес]" caption="Адрес" defaultMemberUniqueName="[Клиент].[Адрес].[All]" allUniqueName="[Клиент].[Адрес].[All]" dimensionUniqueName="[Клиент]" displayFolder="" count="0" unbalanced="0"/>
    <cacheHierarchy uniqueName="[Клиент].[ИНН]" caption="ИНН" defaultMemberUniqueName="[Клиент].[ИНН].[All]" allUniqueName="[Клиент].[ИНН].[All]" dimensionUniqueName="[Клиент]" displayFolder="" count="0" unbalanced="0"/>
    <cacheHierarchy uniqueName="[Клиент].[Клиенты]" caption="Клиенты" defaultMemberUniqueName="[Клиент].[Клиенты].[All]" allUniqueName="[Клиент].[Клиенты].[All]" dimensionUniqueName="[Клиент]" displayFolder="" count="0" unbalanced="0"/>
    <cacheHierarchy uniqueName="[Клиент].[Тип]" caption="Тип" defaultMemberUniqueName="[Клиент].[Тип].[All]" allUniqueName="[Клиент].[Тип].[All]" dimensionUniqueName="[Клиент]" displayFolder="" count="0" unbalanced="0"/>
    <cacheHierarchy uniqueName="[Округ].[Дистрикты]" caption="Дистрикты" defaultMemberUniqueName="[Округ].[Дистрикты].[All]" allUniqueName="[Округ].[Дистрикты].[All]" dimensionUniqueName="[Округ]" displayFolder="" count="0" unbalanced="0"/>
    <cacheHierarchy uniqueName="[Продукты].[SKU]" caption="SKU" defaultMemberUniqueName="[Продукты].[SKU].[All]" allUniqueName="[Продукты].[SKU].[All]" dimensionUniqueName="[Продукты]" displayFolder="" count="0" unbalanced="0"/>
    <cacheHierarchy uniqueName="[Продукты].[БрендПродукт]" caption="БрендПродукт" defaultMemberUniqueName="[Продукты].[БрендПродукт].[All]" allUniqueName="[Продукты].[БрендПродукт].[All]" dimensionUniqueName="[Продукты]" displayFolder="" count="3" unbalanced="0">
      <fieldsUsage count="3">
        <fieldUsage x="-1"/>
        <fieldUsage x="8"/>
        <fieldUsage x="9"/>
      </fieldsUsage>
    </cacheHierarchy>
    <cacheHierarchy uniqueName="[Сети].[Сети]" caption="Сети" defaultMemberUniqueName="[Сети].[Сети].[All]" allUniqueName="[Сети].[Сети].[All]" dimensionUniqueName="[Сети]" displayFolder="" count="0" unbalanced="0"/>
    <cacheHierarchy uniqueName="[Склад].[Склады]" caption="Склады" defaultMemberUniqueName="[Склад].[Склады].[All]" allUniqueName="[Склад].[Склады].[All]" dimensionUniqueName="[Склад]" displayFolder="" count="0" unbalanced="0"/>
    <cacheHierarchy uniqueName="[Время].[Date Key]" caption="Date Key" attribute="1" time="1" keyAttribute="1" defaultMemberUniqueName="[Время].[Date Key].[All]" allUniqueName="[Время].[Date Key].[All]" dimensionUniqueName="[Время]" displayFolder="" count="0" memberValueDatatype="3" unbalanced="0" hidden="1"/>
    <cacheHierarchy uniqueName="[Время].[Month]" caption="Month" attribute="1" time="1" defaultMemberUniqueName="[Время].[Month].[All]" allUniqueName="[Время].[Month].[All]" dimensionUniqueName="[Время]" displayFolder="" count="0" unbalanced="0" hidden="1"/>
    <cacheHierarchy uniqueName="[Время].[Month Name]" caption="Month Name" attribute="1" time="1" defaultMemberUniqueName="[Время].[Month Name].[All]" allUniqueName="[Время].[Month Name].[All]" dimensionUniqueName="[Время]" displayFolder="" count="0" unbalanced="0" hidden="1"/>
    <cacheHierarchy uniqueName="[Время].[Quarter Name]" caption="Quarter Name" attribute="1" time="1" defaultMemberUniqueName="[Время].[Quarter Name].[All]" allUniqueName="[Время].[Quarter Name].[All]" dimensionUniqueName="[Время]" displayFolder="" count="0" unbalanced="0" hidden="1"/>
    <cacheHierarchy uniqueName="[Время].[Year]" caption="Year" attribute="1" time="1" defaultMemberUniqueName="[Время].[Year].[All]" allUniqueName="[Время].[Year].[All]" dimensionUniqueName="[Время]" displayFolder="" count="0" unbalanced="0" hidden="1"/>
    <cacheHierarchy uniqueName="[География].[Aoguid]" caption="Aoguid" attribute="1" keyAttribute="1" defaultMemberUniqueName="[География].[Aoguid].[All]" allUniqueName="[География].[Aoguid].[All]" dimensionUniqueName="[География]" displayFolder="" count="0" unbalanced="0" hidden="1"/>
    <cacheHierarchy uniqueName="[География].[Corp Region]" caption="Corp Region" attribute="1" defaultMemberUniqueName="[География].[Corp Region].[All]" allUniqueName="[География].[Corp Region].[All]" dimensionUniqueName="[География]" displayFolder="" count="0" unbalanced="0" hidden="1"/>
    <cacheHierarchy uniqueName="[География].[Level1]" caption="Level1" attribute="1" defaultMemberUniqueName="[География].[Level1].[All]" allUniqueName="[География].[Level1].[All]" dimensionUniqueName="[География]" displayFolder="" count="0" unbalanced="0" hidden="1"/>
    <cacheHierarchy uniqueName="[География].[Level2]" caption="Level2" attribute="1" defaultMemberUniqueName="[География].[Level2].[All]" allUniqueName="[География].[Level2].[All]" dimensionUniqueName="[География]" displayFolder="" count="0" unbalanced="0" hidden="1"/>
    <cacheHierarchy uniqueName="[География].[Level3]" caption="Level3" attribute="1" defaultMemberUniqueName="[География].[Level3].[All]" allUniqueName="[География].[Level3].[All]" dimensionUniqueName="[География]" displayFolder="" count="0" unbalanced="0" hidden="1"/>
    <cacheHierarchy uniqueName="[География].[Level4]" caption="Level4" attribute="1" defaultMemberUniqueName="[География].[Level4].[All]" allUniqueName="[География].[Level4].[All]" dimensionUniqueName="[География]" displayFolder="" count="0" unbalanced="0" hidden="1"/>
    <cacheHierarchy uniqueName="[География].[Level5]" caption="Level5" attribute="1" defaultMemberUniqueName="[География].[Level5].[All]" allUniqueName="[География].[Level5].[All]" dimensionUniqueName="[География]" displayFolder="" count="0" unbalanced="0" hidden="1"/>
    <cacheHierarchy uniqueName="[География].[Level6]" caption="Level6" attribute="1" defaultMemberUniqueName="[География].[Level6].[All]" allUniqueName="[География].[Level6].[All]" dimensionUniqueName="[География]" displayFolder="" count="0" unbalanced="0" hidden="1"/>
    <cacheHierarchy uniqueName="[География].[Region]" caption="Region" attribute="1" defaultMemberUniqueName="[География].[Region].[All]" allUniqueName="[География].[Region].[All]" dimensionUniqueName="[География]" displayFolder="" count="0" unbalanced="0" hidden="1"/>
    <cacheHierarchy uniqueName="[География].[Region Code]" caption="Region Code" attribute="1" defaultMemberUniqueName="[География].[Region Code].[All]" allUniqueName="[География].[Region Code].[All]" dimensionUniqueName="[География]" displayFolder="" count="0" unbalanced="0" hidden="1"/>
    <cacheHierarchy uniqueName="[Дистрибьютор].[Distributor Id]" caption="Distributor Id" attribute="1" keyAttribute="1" defaultMemberUniqueName="[Дистрибьютор].[Distributor Id].[All]" allUniqueName="[Дистрибьютор].[Distributor Id].[All]" dimensionUniqueName="[Дистрибьютор]" displayFolder="" count="0" unbalanced="0" hidden="1"/>
    <cacheHierarchy uniqueName="[Дистрибьютор].[Distributor Name]" caption="Distributor Name" attribute="1" defaultMemberUniqueName="[Дистрибьютор].[Distributor Name].[All]" allUniqueName="[Дистрибьютор].[Distributor Name].[All]" dimensionUniqueName="[Дистрибьютор]" displayFolder="" count="0" unbalanced="0" hidden="1"/>
    <cacheHierarchy uniqueName="[Клиент].[Aoguid]" caption="Aoguid" attribute="1" defaultMemberUniqueName="[Клиент].[Aoguid].[All]" allUniqueName="[Клиент].[Aoguid].[All]" dimensionUniqueName="[Клиент]" displayFolder="" count="0" unbalanced="0" hidden="1"/>
    <cacheHierarchy uniqueName="[Клиент].[Client Address]" caption="Client Address" attribute="1" defaultMemberUniqueName="[Клиент].[Client Address].[All]" allUniqueName="[Клиент].[Client Address].[All]" dimensionUniqueName="[Клиент]" displayFolder="" count="0" unbalanced="0" hidden="1"/>
    <cacheHierarchy uniqueName="[Клиент].[Client Id]" caption="Client Id" attribute="1" keyAttribute="1" defaultMemberUniqueName="[Клиент].[Client Id].[All]" allUniqueName="[Клиент].[Client Id].[All]" dimensionUniqueName="[Клиент]" displayFolder="" count="0" unbalanced="0" hidden="1"/>
    <cacheHierarchy uniqueName="[Клиент].[Client Name]" caption="Client Name" attribute="1" defaultMemberUniqueName="[Клиент].[Client Name].[All]" allUniqueName="[Клиент].[Client Name].[All]" dimensionUniqueName="[Клиент]" displayFolder="" count="0" unbalanced="0" hidden="1"/>
    <cacheHierarchy uniqueName="[Клиент].[Client Type Id]" caption="Client Type Id" attribute="1" defaultMemberUniqueName="[Клиент].[Client Type Id].[All]" allUniqueName="[Клиент].[Client Type Id].[All]" dimensionUniqueName="[Клиент]" displayFolder="" count="0" unbalanced="0" hidden="1"/>
    <cacheHierarchy uniqueName="[Клиент].[Client Type Name]" caption="Client Type Name" attribute="1" defaultMemberUniqueName="[Клиент].[Client Type Name].[All]" allUniqueName="[Клиент].[Client Type Name].[All]" dimensionUniqueName="[Клиент]" displayFolder="" count="0" unbalanced="0" hidden="1"/>
    <cacheHierarchy uniqueName="[Клиент].[District Id]" caption="District Id" attribute="1" defaultMemberUniqueName="[Клиент].[District Id].[All]" allUniqueName="[Клиент].[District Id].[All]" dimensionUniqueName="[Клиент]" displayFolder="" count="0" unbalanced="0" hidden="1"/>
    <cacheHierarchy uniqueName="[Клиент].[Head Office Id]" caption="Head Office Id" attribute="1" defaultMemberUniqueName="[Клиент].[Head Office Id].[All]" allUniqueName="[Клиент].[Head Office Id].[All]" dimensionUniqueName="[Клиент]" displayFolder="" count="0" unbalanced="0" hidden="1"/>
    <cacheHierarchy uniqueName="[Клиент].[House Formal]" caption="House Formal" attribute="1" defaultMemberUniqueName="[Клиент].[House Formal].[All]" allUniqueName="[Клиент].[House Formal].[All]" dimensionUniqueName="[Клиент]" displayFolder="" count="0" unbalanced="0" hidden="1"/>
    <cacheHierarchy uniqueName="[Клиент].[Inn]" caption="Inn" attribute="1" defaultMemberUniqueName="[Клиент].[Inn].[All]" allUniqueName="[Клиент].[Inn].[All]" dimensionUniqueName="[Клиент]" displayFolder="" count="0" unbalanced="0" hidden="1"/>
    <cacheHierarchy uniqueName="[Округ].[District Full Name]" caption="District Full Name" attribute="1" defaultMemberUniqueName="[Округ].[District Full Name].[All]" allUniqueName="[Округ].[District Full Name].[All]" dimensionUniqueName="[Округ]" displayFolder="" count="0" unbalanced="0" hidden="1"/>
    <cacheHierarchy uniqueName="[Округ].[District Id]" caption="District Id" attribute="1" keyAttribute="1" defaultMemberUniqueName="[Округ].[District Id].[All]" allUniqueName="[Округ].[District Id].[All]" dimensionUniqueName="[Округ]" displayFolder="" count="0" unbalanced="0" hidden="1"/>
    <cacheHierarchy uniqueName="[Продукты].[Brand Name]" caption="Brand Name" attribute="1" defaultMemberUniqueName="[Продукты].[Brand Name].[All]" allUniqueName="[Продукты].[Brand Name].[All]" dimensionUniqueName="[Продукты]" displayFolder="" count="0" unbalanced="0" hidden="1"/>
    <cacheHierarchy uniqueName="[Продукты].[Dict Product Id]" caption="Dict Product Id" attribute="1" keyAttribute="1" defaultMemberUniqueName="[Продукты].[Dict Product Id].[All]" allUniqueName="[Продукты].[Dict Product Id].[All]" dimensionUniqueName="[Продукты]" displayFolder="" count="0" unbalanced="0" hidden="1"/>
    <cacheHierarchy uniqueName="[Продукты].[Product Name]" caption="Product Name" attribute="1" defaultMemberUniqueName="[Продукты].[Product Name].[All]" allUniqueName="[Продукты].[Product Name].[All]" dimensionUniqueName="[Продукты]" displayFolder="" count="0" unbalanced="0" hidden="1"/>
    <cacheHierarchy uniqueName="[Сети].[Client Id]" caption="Client Id" attribute="1" keyAttribute="1" defaultMemberUniqueName="[Сети].[Client Id].[All]" allUniqueName="[Сети].[Client Id].[All]" dimensionUniqueName="[Сети]" displayFolder="" count="0" unbalanced="0" hidden="1"/>
    <cacheHierarchy uniqueName="[Сети].[Network Name]" caption="Network Name" attribute="1" defaultMemberUniqueName="[Сети].[Network Name].[All]" allUniqueName="[Сети].[Network Name].[All]" dimensionUniqueName="[Сети]" displayFolder="" count="0" unbalanced="0" hidden="1"/>
    <cacheHierarchy uniqueName="[Склад].[Warehouse Id]" caption="Warehouse Id" attribute="1" keyAttribute="1" defaultMemberUniqueName="[Склад].[Warehouse Id].[All]" allUniqueName="[Склад].[Warehouse Id].[All]" dimensionUniqueName="[Склад]" displayFolder="" count="0" unbalanced="0" hidden="1"/>
    <cacheHierarchy uniqueName="[Склад].[Warehouse Name]" caption="Warehouse Name" attribute="1" defaultMemberUniqueName="[Склад].[Warehouse Name].[All]" allUniqueName="[Склад].[Warehouse Name].[All]" dimensionUniqueName="[Склад]" displayFolder="" count="0" unbalanced="0" hidden="1"/>
    <cacheHierarchy uniqueName="[Measures].[План уп]" caption="План уп" measure="1" displayFolder="" measureGroup="План" count="0"/>
    <cacheHierarchy uniqueName="[Measures].[План руб]" caption="План руб" measure="1" displayFolder="" measureGroup="План" count="0" oneField="1">
      <fieldsUsage count="1">
        <fieldUsage x="6"/>
      </fieldsUsage>
    </cacheHierarchy>
    <cacheHierarchy uniqueName="[Measures].[Продажи уп]" caption="Продажи уп" measure="1" displayFolder="" measureGroup="Продажи" count="0"/>
    <cacheHierarchy uniqueName="[Measures].[Продажи руб]" caption="Продажи руб" measure="1" displayFolder="" measureGroup="Продажи" count="0" oneField="1">
      <fieldsUsage count="1">
        <fieldUsage x="5"/>
      </fieldsUsage>
    </cacheHierarchy>
    <cacheHierarchy uniqueName="[Measures].[План сети уп]" caption="План сети уп" measure="1" displayFolder="" measureGroup="ПланСети" count="0"/>
    <cacheHierarchy uniqueName="[Measures].[План сети руб]" caption="План сети руб" measure="1" displayFolder="" measureGroup="ПланСети" count="0"/>
    <cacheHierarchy uniqueName="[Measures].[Сток уп]" caption="Сток уп" measure="1" displayFolder="" measureGroup="Стоки" count="0"/>
    <cacheHierarchy uniqueName="[Measures].[Сток руб]" caption="Сток руб" measure="1" displayFolder="" measureGroup="Стоки" count="0"/>
    <cacheHierarchy uniqueName="[Measures].[% плана руб]" caption="% плана руб" measure="1" displayFolder="" measureGroup="План" count="0"/>
    <cacheHierarchy uniqueName="[Measures].[% плана уп]" caption="% плана уп" measure="1" displayFolder="" measureGroup="План" count="0"/>
    <cacheHierarchy uniqueName="[Measures].[% плана YTD уп]" caption="% плана YTD уп" measure="1" displayFolder="YTD" measureGroup="План" count="0"/>
    <cacheHierarchy uniqueName="[Measures].[% плана YTD руб]" caption="% плана YTD руб" measure="1" displayFolder="YTD" measureGroup="План" count="0"/>
    <cacheHierarchy uniqueName="[Measures].[Uplift руб]" caption="Uplift руб" measure="1" displayFolder="Прирост" count="0"/>
    <cacheHierarchy uniqueName="[Measures].[Uplift уп]" caption="Uplift уп" measure="1" displayFolder="Прирост" count="0"/>
    <cacheHierarchy uniqueName="[Measures].[MAT руб]" caption="MAT руб" measure="1" displayFolder="MAT" count="0"/>
    <cacheHierarchy uniqueName="[Measures].[MAT уп]" caption="MAT уп" measure="1" displayFolder="MAT" count="0"/>
    <cacheHierarchy uniqueName="[Measures].[YtdSales руб]" caption="YtdSales руб" measure="1" displayFolder="YTD" measureGroup="Продажи" count="0"/>
    <cacheHierarchy uniqueName="[Measures].[YtdPlan руб]" caption="YtdPlan руб" measure="1" displayFolder="YTD" measureGroup="План" count="0"/>
    <cacheHierarchy uniqueName="[Measures].[YtdPlan уп]" caption="YtdPlan уп" measure="1" displayFolder="YTD" measureGroup="План" count="0"/>
    <cacheHierarchy uniqueName="[Measures].[YtdSales уп]" caption="YtdSales уп" measure="1" displayFolder="YTD" measureGroup="Продажи" count="0"/>
    <cacheHierarchy uniqueName="[Measures].[Growth% руб. YTD]" caption="Growth% руб. YTD" measure="1" displayFolder="Прирост" count="0"/>
    <cacheHierarchy uniqueName="[Measures].[Growth% уп. YTD]" caption="Growth% уп. YTD" measure="1" displayFolder="Прирост" count="0"/>
    <cacheHierarchy uniqueName="[Measures].[Growth% уп SamePeriod Y-1]" caption="Growth% уп SamePeriod Y-1" measure="1" displayFolder="Прирост" count="0"/>
    <cacheHierarchy uniqueName="[Measures].[Growth% руб  SamePeriod Y-1]" caption="Growth% руб  SamePeriod Y-1" measure="1" displayFolder="Прирост" count="0"/>
    <cacheHierarchy uniqueName="[Measures].[% плана сети руб]" caption="% плана сети руб" measure="1" displayFolder="" measureGroup="ПланСети" count="0"/>
    <cacheHierarchy uniqueName="[Measures].[% плана сети уп]" caption="% плана сети уп" measure="1" displayFolder="" measureGroup="ПланСети" count="0"/>
    <cacheHierarchy uniqueName="[Measures].[Продажи руб Y-1]" caption="Продажи руб Y-1" measure="1" displayFolder="Y-1" measureGroup="Продажи" count="0" oneField="1">
      <fieldsUsage count="1">
        <fieldUsage x="7"/>
      </fieldsUsage>
    </cacheHierarchy>
    <cacheHierarchy uniqueName="[Measures].[YtdSalesPrevYear руб]" caption="YtdSalesPrevYear руб" measure="1" displayFolder="YTD" measureGroup="Продажи" count="0" hidden="1"/>
    <cacheHierarchy uniqueName="[Measures].[YtdSalesPrevYear уп]" caption="YtdSalesPrevYear уп" measure="1" displayFolder="YTD" measureGroup="Продажи" count="0" hidden="1"/>
  </cacheHierarchies>
  <kpis count="0"/>
  <calculatedMembers count="1">
    <calculatedMember name="[Measures].[Продажи руб Y-1]" mdx="((ParallelPeriod ([Время].[Время].[Год],1,[Время].[Время].CurrentMember),[Measures].[Продажи руб])),FORMAT_STRING = &quot;#,##0&quot;" memberName="Продажи руб Y-1" hierarchy="[Measures]">
      <extLst>
        <ext xmlns:x14="http://schemas.microsoft.com/office/spreadsheetml/2009/9/main" uri="{0C70D0D5-359C-4a49-802D-23BBF952B5CE}">
          <x14:calculatedMember displayFolder="Y-1" flattenHierarchies="0" hierarchizeDistinct="0"/>
        </ext>
        <ext xmlns:x15="http://schemas.microsoft.com/office/spreadsheetml/2010/11/main" uri="{57DEB092-E4DC-418E-9C9A-C0C97F8552CB}">
          <x15:calculatedMember measureGroup="Продажи" measure="1"/>
        </ext>
      </extLst>
    </calculatedMember>
  </calculatedMembers>
  <dimensions count="9">
    <dimension measure="1" name="Measures" uniqueName="[Measures]" caption="Measures"/>
    <dimension name="Время" uniqueName="[Время]" caption="Время"/>
    <dimension name="География" uniqueName="[География]" caption="География"/>
    <dimension name="Дистрибьютор" uniqueName="[Дистрибьютор]" caption="Дистрибьютор"/>
    <dimension name="Клиент" uniqueName="[Клиент]" caption="Клиент"/>
    <dimension name="Округ" uniqueName="[Округ]" caption="Округ"/>
    <dimension name="Продукты" uniqueName="[Продукты]" caption="Продукты"/>
    <dimension name="Сети" uniqueName="[Сети]" caption="Сети"/>
    <dimension name="Склад" uniqueName="[Склад]" caption="Склад"/>
  </dimensions>
  <measureGroups count="4">
    <measureGroup name="План" caption="План"/>
    <measureGroup name="ПланСети" caption="ПланСети"/>
    <measureGroup name="Продажи" caption="Продажи"/>
    <measureGroup name="Стоки" caption="Стоки"/>
  </measureGroups>
  <maps count="17">
    <map measureGroup="0" dimension="2"/>
    <map measureGroup="0" dimension="5"/>
    <map measureGroup="0" dimension="6"/>
    <map measureGroup="1" dimension="6"/>
    <map measureGroup="1" dimension="7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3" dimension="1"/>
    <map measureGroup="3" dimension="3"/>
    <map measureGroup="3" dimension="6"/>
    <map measureGroup="3" dimension="8"/>
  </maps>
  <extLst>
    <ext xmlns:x14="http://schemas.microsoft.com/office/spreadsheetml/2009/9/main" uri="{725AE2AE-9491-48be-B2B4-4EB974FC3084}">
      <x14:pivotCacheDefinition pivotCacheId="99863916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1D2B91-6952-4DB7-9840-9DF7C3C356DC}" name="PivotChartTable1" cacheId="6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outline="1" outlineData="1" multipleFieldFilters="0" chartFormat="1" fieldListSortAscending="1">
  <location ref="A4:D12" firstHeaderRow="0" firstDataRow="1" firstDataCol="1" rowPageCount="2" colPageCount="1"/>
  <pivotFields count="14">
    <pivotField axis="axisRow" allDrilled="1" subtotalTop="0" showAll="0" dataSourceSort="1" defaultSubtotal="0">
      <items count="1">
        <item c="1" x="0"/>
      </items>
    </pivotField>
    <pivotField axis="axisRow" allDrilled="1" subtotalTop="0" showAll="0" dataSourceSort="1" defaultSubtotal="0">
      <items count="2">
        <item s="1" c="1" x="0"/>
        <item c="1" x="1"/>
      </items>
    </pivotField>
    <pivotField axis="axisRow" allDrilled="1" subtotalTop="0" showAll="0" dataSourceSort="1" defaultSubtotal="0">
      <items count="4">
        <item x="0"/>
        <item x="1"/>
        <item x="2"/>
        <item s="1" x="3"/>
      </items>
    </pivotField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/>
    <pivotField axis="axisPage" subtotalTop="0" showAll="0" dataSourceSort="1" defaultSubtotal="0"/>
    <pivotField subtotalTop="0" showAll="0" dataSourceSort="1" defaultSubtotal="0" showPropTip="1"/>
    <pivotField axis="axisPage" allDrilled="1" subtotalTop="0" showAll="0" dataSourceSort="1" defaultSubtotal="0"/>
    <pivotField axis="axisPage" subtotalTop="0" showAll="0" dataSourceSort="1" defaultSubtotal="0"/>
    <pivotField subtotalTop="0" showAll="0" dataSourceSort="1" defaultSubtotal="0" showPropTip="1"/>
  </pivotFields>
  <rowFields count="3">
    <field x="0"/>
    <field x="1"/>
    <field x="2"/>
  </rowFields>
  <rowItems count="8">
    <i>
      <x/>
    </i>
    <i r="1">
      <x/>
    </i>
    <i r="2">
      <x/>
    </i>
    <i r="2">
      <x v="1"/>
    </i>
    <i r="2">
      <x v="2"/>
    </i>
    <i r="1">
      <x v="1"/>
    </i>
    <i r="2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1" hier="11" name="[География].[ГеорграфияОбласти].[Corp Region].&amp;[REST]" cap="REST"/>
    <pageField fld="8" hier="19" name="[Продукты].[БрендПродукт].[All]" cap="All"/>
  </pageFields>
  <dataFields count="3">
    <dataField fld="5" baseField="0" baseItem="0"/>
    <dataField fld="6" baseField="0" baseItem="0"/>
    <dataField fld="7" baseField="0" baseItem="0"/>
  </dataField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87"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13"/>
      </mps>
      <members count="2" level="1">
        <member name="[География].[ГеорграфияОбласти].[Corp Region].&amp;[REST]"/>
        <member name="[География].[ГеорграфияОбласти].[Corp Region].&amp;[_ЦЕНТР]"/>
      </members>
    </pivotHierarchy>
    <pivotHierarchy/>
    <pivotHierarchy/>
    <pivotHierarchy/>
    <pivotHierarchy/>
    <pivotHierarchy/>
    <pivotHierarchy/>
    <pivotHierarchy/>
    <pivotHierarchy multipleItemSelectionAllowed="1">
      <mps count="1">
        <mp field="1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##0"/>
      </x15:pivotTableServerFormats>
    </ext>
    <ext xmlns:x15="http://schemas.microsoft.com/office/spreadsheetml/2010/11/main" uri="{44433962-1CF7-4059-B4EE-95C3D5FFCF73}">
      <x15:pivotTableData rowCount="8" columnCount="3" cacheId="998639163">
        <x15:pivotRow count="3">
          <x15:c t="e">
            <x15:v/>
          </x15:c>
          <x15:c t="e">
            <x15:v/>
          </x15:c>
          <x15:c t="e">
            <x15:v/>
          </x15:c>
        </x15:pivotRow>
        <x15:pivotRow count="3">
          <x15:c t="e">
            <x15:v/>
          </x15:c>
          <x15:c t="e">
            <x15:v/>
          </x15:c>
          <x15:c t="e">
            <x15:v/>
          </x15:c>
        </x15:pivotRow>
        <x15:pivotRow count="3">
          <x15:c>
            <x15:v>103576800</x15:v>
            <x15:x in="0"/>
          </x15:c>
          <x15:c>
            <x15:v>783350862.14700019</x15:v>
            <x15:x in="0"/>
          </x15:c>
          <x15:c>
            <x15:v>66871920</x15:v>
            <x15:x in="0"/>
          </x15:c>
        </x15:pivotRow>
        <x15:pivotRow count="3">
          <x15:c>
            <x15:v>98785020</x15:v>
            <x15:x in="0"/>
          </x15:c>
          <x15:c>
            <x15:v>783350862.14700019</x15:v>
            <x15:x in="0"/>
          </x15:c>
          <x15:c>
            <x15:v>74601990</x15:v>
            <x15:x in="0"/>
          </x15:c>
        </x15:pivotRow>
        <x15:pivotRow count="3">
          <x15:c>
            <x15:v>137868960</x15:v>
            <x15:x in="0"/>
          </x15:c>
          <x15:c>
            <x15:v>783350862.14700019</x15:v>
            <x15:x in="0"/>
          </x15:c>
          <x15:c>
            <x15:v>107214900</x15:v>
            <x15:x in="0"/>
          </x15:c>
        </x15:pivotRow>
        <x15:pivotRow count="3">
          <x15:c t="e">
            <x15:v/>
          </x15:c>
          <x15:c t="e">
            <x15:v/>
          </x15:c>
          <x15:c t="e">
            <x15:v/>
          </x15:c>
        </x15:pivotRow>
        <x15:pivotRow count="3">
          <x15:c>
            <x15:v>111342765</x15:v>
            <x15:x in="0"/>
          </x15:c>
          <x15:c>
            <x15:v>783350862.14700019</x15:v>
            <x15:x in="0"/>
          </x15:c>
          <x15:c>
            <x15:v>59394330</x15:v>
            <x15:x in="0"/>
          </x15:c>
        </x15:pivotRow>
        <x15:pivotRow count="3">
          <x15:c>
            <x15:v>451573545</x15:v>
            <x15:x in="0"/>
          </x15:c>
          <x15:c>
            <x15:v>783350862.14700019</x15:v>
            <x15:x in="0"/>
          </x15:c>
          <x15:c t="e">
            <x15:v/>
            <x15:x in="0"/>
          </x15:c>
        </x15:pivotRow>
      </x15:pivotTableData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12E856-CB04-4A63-815B-79E02F92B7B7}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outline="1" outlineData="1" multipleFieldFilters="0" fieldListSortAscending="1">
  <location ref="A1:Y498" firstHeaderRow="1" firstDataRow="5" firstDataCol="1"/>
  <pivotFields count="23">
    <pivotField axis="axisCol" allDrilled="1" subtotalTop="0" showAll="0" dataSourceSort="1" defaultSubtotal="0">
      <items count="2">
        <item c="1" x="0"/>
        <item c="1" x="1" d="1"/>
      </items>
    </pivotField>
    <pivotField axis="axisCol" subtotalTop="0" showAll="0" dataSourceSort="1" defaultSubtotal="0">
      <items count="4">
        <item c="1" x="0"/>
        <item c="1" x="1" d="1"/>
        <item c="1" x="2"/>
        <item c="1" x="3"/>
      </items>
    </pivotField>
    <pivotField axis="axisCol" subtotalTop="0" showAll="0" dataSourceSort="1" defaultSubtotal="0">
      <items count="3">
        <item x="0"/>
        <item x="1"/>
        <item x="2"/>
      </items>
    </pivotField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>
      <items count="7">
        <item c="1" x="0"/>
        <item c="1" x="1"/>
        <item c="1" x="2"/>
        <item c="1" x="3" d="1"/>
        <item c="1" x="4"/>
        <item c="1" x="5"/>
        <item c="1" x="6"/>
      </items>
    </pivotField>
    <pivotField axis="axisRow" subtotalTop="0" showAll="0" dataSourceSort="1" defaultSubtotal="0">
      <items count="8">
        <item c="1" x="0"/>
        <item c="1" x="1"/>
        <item c="1" x="2"/>
        <item c="1" x="3"/>
        <item c="1" x="4"/>
        <item c="1" x="5"/>
        <item c="1" x="6"/>
        <item c="1" x="7" d="1"/>
      </items>
    </pivotField>
    <pivotField axis="axisRow" subtotalTop="0" showAll="0" dataSourceSort="1" defaultSubtotal="0">
      <items count="477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  <item c="1" x="225"/>
        <item c="1" x="226"/>
        <item c="1" x="227"/>
        <item c="1" x="228"/>
        <item c="1" x="229"/>
        <item c="1" x="230"/>
        <item c="1" x="231"/>
        <item c="1" x="232"/>
        <item c="1" x="233"/>
        <item c="1" x="234"/>
        <item c="1" x="235"/>
        <item c="1" x="236"/>
        <item c="1" x="237"/>
        <item c="1" x="238"/>
        <item c="1" x="239"/>
        <item c="1" x="240"/>
        <item c="1" x="241"/>
        <item c="1" x="242"/>
        <item c="1" x="243"/>
        <item c="1" x="244"/>
        <item c="1" x="245"/>
        <item c="1" x="246"/>
        <item c="1" x="247"/>
        <item c="1" x="248"/>
        <item c="1" x="249"/>
        <item c="1" x="250"/>
        <item c="1" x="251"/>
        <item c="1" x="252"/>
        <item c="1" x="253"/>
        <item c="1" x="254"/>
        <item c="1" x="255"/>
        <item c="1" x="256"/>
        <item c="1" x="257"/>
        <item c="1" x="258"/>
        <item c="1" x="259"/>
        <item c="1" x="260"/>
        <item c="1" x="261"/>
        <item c="1" x="262"/>
        <item c="1" x="263"/>
        <item c="1" x="264"/>
        <item c="1" x="265"/>
        <item c="1" x="266"/>
        <item c="1" x="267"/>
        <item c="1" x="268"/>
        <item c="1" x="269"/>
        <item c="1" x="270"/>
        <item c="1" x="271"/>
        <item c="1" x="272"/>
        <item c="1" x="273"/>
        <item c="1" x="274"/>
        <item c="1" x="275"/>
        <item c="1" x="276"/>
        <item c="1" x="277"/>
        <item c="1" x="278"/>
        <item c="1" x="279"/>
        <item c="1" x="280"/>
        <item c="1" x="281"/>
        <item c="1" x="282"/>
        <item c="1" x="283"/>
        <item c="1" x="284"/>
        <item c="1" x="285"/>
        <item c="1" x="286"/>
        <item c="1" x="287"/>
        <item c="1" x="288"/>
        <item c="1" x="289"/>
        <item c="1" x="290"/>
        <item c="1" x="291"/>
        <item c="1" x="292"/>
        <item c="1" x="293"/>
        <item c="1" x="294"/>
        <item c="1" x="295"/>
        <item c="1" x="296"/>
        <item c="1" x="297"/>
        <item c="1" x="298"/>
        <item c="1" x="299"/>
        <item c="1" x="300"/>
        <item c="1" x="301"/>
        <item c="1" x="302"/>
        <item c="1" x="303"/>
        <item c="1" x="304"/>
        <item c="1" x="305"/>
        <item c="1" x="306"/>
        <item c="1" x="307"/>
        <item c="1" x="308"/>
        <item c="1" x="309"/>
        <item c="1" x="310"/>
        <item c="1" x="311"/>
        <item c="1" x="312"/>
        <item c="1" x="313"/>
        <item c="1" x="314"/>
        <item c="1" x="315"/>
        <item c="1" x="316"/>
        <item c="1" x="317"/>
        <item c="1" x="318"/>
        <item c="1" x="319"/>
        <item c="1" x="320"/>
        <item c="1" x="321"/>
        <item c="1" x="322"/>
        <item c="1" x="323"/>
        <item c="1" x="324"/>
        <item c="1" x="325"/>
        <item c="1" x="326"/>
        <item c="1" x="327"/>
        <item c="1" x="328"/>
        <item c="1" x="329"/>
        <item c="1" x="330"/>
        <item c="1" x="331"/>
        <item c="1" x="332"/>
        <item c="1" x="333"/>
        <item c="1" x="334"/>
        <item c="1" x="335"/>
        <item c="1" x="336"/>
        <item c="1" x="337"/>
        <item c="1" x="338"/>
        <item c="1" x="339"/>
        <item c="1" x="340"/>
        <item c="1" x="341"/>
        <item c="1" x="342"/>
        <item c="1" x="343"/>
        <item c="1" x="344"/>
        <item c="1" x="345"/>
        <item c="1" x="346"/>
        <item c="1" x="347"/>
        <item c="1" x="348"/>
        <item c="1" x="349"/>
        <item c="1" x="350"/>
        <item c="1" x="351"/>
        <item c="1" x="352"/>
        <item c="1" x="353"/>
        <item c="1" x="354"/>
        <item c="1" x="355"/>
        <item c="1" x="356"/>
        <item c="1" x="357"/>
        <item c="1" x="358"/>
        <item c="1" x="359"/>
        <item c="1" x="360"/>
        <item c="1" x="361"/>
        <item c="1" x="362"/>
        <item c="1" x="363"/>
        <item c="1" x="364"/>
        <item c="1" x="365"/>
        <item c="1" x="366"/>
        <item c="1" x="367"/>
        <item c="1" x="368"/>
        <item c="1" x="369"/>
        <item c="1" x="370"/>
        <item c="1" x="371"/>
        <item c="1" x="372"/>
        <item c="1" x="373"/>
        <item c="1" x="374"/>
        <item c="1" x="375"/>
        <item c="1" x="376"/>
        <item c="1" x="377"/>
        <item c="1" x="378"/>
        <item c="1" x="379"/>
        <item c="1" x="380"/>
        <item c="1" x="381"/>
        <item c="1" x="382"/>
        <item c="1" x="383"/>
        <item c="1" x="384"/>
        <item c="1" x="385"/>
        <item c="1" x="386"/>
        <item c="1" x="387"/>
        <item c="1" x="388"/>
        <item c="1" x="389"/>
        <item c="1" x="390"/>
        <item c="1" x="391"/>
        <item c="1" x="392"/>
        <item c="1" x="393"/>
        <item c="1" x="394"/>
        <item c="1" x="395"/>
        <item c="1" x="396"/>
        <item c="1" x="397"/>
        <item c="1" x="398"/>
        <item c="1" x="399"/>
        <item c="1" x="400"/>
        <item c="1" x="401"/>
        <item c="1" x="402"/>
        <item c="1" x="403"/>
        <item c="1" x="404"/>
        <item c="1" x="405"/>
        <item c="1" x="406"/>
        <item c="1" x="407"/>
        <item c="1" x="408"/>
        <item c="1" x="409"/>
        <item c="1" x="410"/>
        <item c="1" x="411"/>
        <item c="1" x="412"/>
        <item c="1" x="413"/>
        <item c="1" x="414"/>
        <item c="1" x="415"/>
        <item c="1" x="416"/>
        <item c="1" x="417"/>
        <item c="1" x="418"/>
        <item c="1" x="419"/>
        <item c="1" x="420"/>
        <item c="1" x="421"/>
        <item c="1" x="422"/>
        <item c="1" x="423"/>
        <item c="1" x="424"/>
        <item c="1" x="425"/>
        <item c="1" x="426"/>
        <item c="1" x="427"/>
        <item c="1" x="428"/>
        <item c="1" x="429"/>
        <item c="1" x="430"/>
        <item c="1" x="431"/>
        <item c="1" x="432"/>
        <item c="1" x="433"/>
        <item c="1" x="434"/>
        <item c="1" x="435"/>
        <item c="1" x="436"/>
        <item c="1" x="437"/>
        <item c="1" x="438"/>
        <item c="1" x="439"/>
        <item c="1" x="440"/>
        <item c="1" x="441"/>
        <item c="1" x="442"/>
        <item c="1" x="443"/>
        <item c="1" x="444"/>
        <item c="1" x="445"/>
        <item c="1" x="446"/>
        <item c="1" x="447"/>
        <item c="1" x="448"/>
        <item c="1" x="449"/>
        <item c="1" x="450"/>
        <item c="1" x="451"/>
        <item c="1" x="452"/>
        <item c="1" x="453"/>
        <item c="1" x="454"/>
        <item c="1" x="455"/>
        <item c="1" x="456"/>
        <item c="1" x="457"/>
        <item c="1" x="458"/>
        <item c="1" x="459"/>
        <item c="1" x="460"/>
        <item c="1" x="461"/>
        <item c="1" x="462"/>
        <item c="1" x="463"/>
        <item c="1" x="464"/>
        <item c="1" x="465"/>
        <item c="1" x="466"/>
        <item c="1" x="467"/>
        <item c="1" x="468"/>
        <item c="1" x="469"/>
        <item c="1" x="470"/>
        <item c="1" x="471"/>
        <item c="1" x="472"/>
        <item c="1" x="473"/>
        <item c="1" x="474"/>
        <item c="1" x="475"/>
        <item c="1" x="476"/>
      </items>
    </pivotField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3">
    <field x="8"/>
    <field x="9"/>
    <field x="10"/>
  </rowFields>
  <rowItems count="493">
    <i>
      <x/>
    </i>
    <i>
      <x v="1"/>
    </i>
    <i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3"/>
    </i>
    <i r="2">
      <x v="474"/>
    </i>
    <i r="2">
      <x v="475"/>
    </i>
    <i r="2">
      <x v="476"/>
    </i>
    <i>
      <x v="4"/>
    </i>
    <i>
      <x v="5"/>
    </i>
    <i>
      <x v="6"/>
    </i>
    <i t="grand">
      <x/>
    </i>
  </rowItems>
  <colFields count="4">
    <field x="0"/>
    <field x="1"/>
    <field x="2"/>
    <field x="-2"/>
  </colFields>
  <colItems count="24">
    <i>
      <x/>
      <x v="1048832"/>
      <x v="1048832"/>
      <x/>
    </i>
    <i r="3" i="1">
      <x v="1"/>
    </i>
    <i r="3" i="2">
      <x v="2"/>
    </i>
    <i>
      <x v="1"/>
      <x/>
      <x v="1048832"/>
      <x/>
    </i>
    <i r="3" i="1">
      <x v="1"/>
    </i>
    <i r="3" i="2">
      <x v="2"/>
    </i>
    <i r="1">
      <x v="1"/>
      <x/>
      <x/>
    </i>
    <i r="3" i="1">
      <x v="1"/>
    </i>
    <i r="3" i="2">
      <x v="2"/>
    </i>
    <i r="2">
      <x v="1"/>
      <x/>
    </i>
    <i r="3" i="1">
      <x v="1"/>
    </i>
    <i r="3" i="2">
      <x v="2"/>
    </i>
    <i r="2">
      <x v="2"/>
      <x/>
    </i>
    <i r="3" i="1">
      <x v="1"/>
    </i>
    <i r="3" i="2">
      <x v="2"/>
    </i>
    <i r="1">
      <x v="2"/>
      <x v="1048832"/>
      <x/>
    </i>
    <i r="3" i="1">
      <x v="1"/>
    </i>
    <i r="3" i="2">
      <x v="2"/>
    </i>
    <i r="1">
      <x v="3"/>
      <x v="1048832"/>
      <x/>
    </i>
    <i r="3" i="1">
      <x v="1"/>
    </i>
    <i r="3" i="2">
      <x v="2"/>
    </i>
    <i t="grand">
      <x/>
    </i>
    <i t="grand" i="1">
      <x/>
    </i>
    <i t="grand" i="2">
      <x/>
    </i>
  </colItems>
  <dataFields count="3">
    <dataField fld="5" baseField="0" baseItem="0"/>
    <dataField fld="7" baseField="0" baseItem="0"/>
    <dataField fld="6" baseField="0" baseItem="0" numFmtId="9"/>
  </dataFields>
  <pivotHierarchies count="87"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>
      <mps count="7">
        <mp field="16"/>
        <mp field="17"/>
        <mp field="18"/>
        <mp field="19"/>
        <mp field="20"/>
        <mp field="21"/>
        <mp field="2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colHierarchiesUsage count="2">
    <colHierarchyUsage hierarchyUsage="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134CD-9082-4760-AA2A-CAFF7D6CF771}" name="Сводная таблица1" cacheId="4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outline="1" outlineData="1" multipleFieldFilters="0" fieldListSortAscending="1">
  <location ref="A1:AC47" firstHeaderRow="1" firstDataRow="5" firstDataCol="1"/>
  <pivotFields count="24">
    <pivotField axis="axisCol" allDrilled="1" subtotalTop="0" showAll="0" dataSourceSort="1" defaultSubtotal="0">
      <items count="1">
        <item s="1" c="1" x="0" d="1"/>
      </items>
    </pivotField>
    <pivotField axis="axisCol" subtotalTop="0" showAll="0" dataSourceSort="1" defaultSubtotal="0">
      <items count="4">
        <item c="1" x="0" d="1"/>
        <item c="1" x="1"/>
        <item c="1" x="2"/>
        <item c="1" x="3"/>
      </items>
    </pivotField>
    <pivotField axis="axisCol" subtotalTop="0" showAll="0" dataSourceSort="1" defaultSubtotal="0">
      <items count="3">
        <item x="0"/>
        <item x="1"/>
        <item x="2"/>
      </items>
    </pivotField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axis="axisRow" allDrilled="1" subtotalTop="0" showAll="0" dataSourceSort="1" defaultSubtotal="0">
      <items count="7">
        <item c="1" x="0"/>
        <item c="1" x="1"/>
        <item c="1" x="2" d="1"/>
        <item c="1" x="3"/>
        <item c="1" x="4"/>
        <item c="1" x="5"/>
        <item c="1" x="6"/>
      </items>
    </pivotField>
    <pivotField axis="axisRow" subtotalTop="0" showAll="0" dataSourceSort="1" defaultSubtotal="0">
      <items count="9">
        <item c="1" x="0" d="1"/>
        <item c="1" x="1"/>
        <item c="1" x="2"/>
        <item c="1" x="3"/>
        <item c="1" x="4"/>
        <item c="1" x="5"/>
        <item c="1" x="6"/>
        <item c="1" x="7"/>
        <item c="1" x="8"/>
      </items>
    </pivotField>
    <pivotField axis="axisRow" subtotalTop="0" showAll="0" dataSourceSort="1" defaultSubtotal="0">
      <items count="2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</items>
    </pivotField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3">
    <field x="6"/>
    <field x="7"/>
    <field x="8"/>
  </rowFields>
  <rowItems count="42">
    <i>
      <x/>
    </i>
    <i>
      <x v="1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>
      <x v="4"/>
    </i>
    <i>
      <x v="5"/>
    </i>
    <i>
      <x v="6"/>
    </i>
    <i t="grand">
      <x/>
    </i>
  </rowItems>
  <colFields count="4">
    <field x="0"/>
    <field x="1"/>
    <field x="2"/>
    <field x="-2"/>
  </colFields>
  <colItems count="28">
    <i>
      <x/>
      <x/>
      <x/>
      <x/>
    </i>
    <i r="3" i="1">
      <x v="1"/>
    </i>
    <i r="3" i="2">
      <x v="2"/>
    </i>
    <i r="3" i="3">
      <x v="3"/>
    </i>
    <i r="2">
      <x v="1"/>
      <x/>
    </i>
    <i r="3" i="1">
      <x v="1"/>
    </i>
    <i r="3" i="2">
      <x v="2"/>
    </i>
    <i r="3" i="3">
      <x v="3"/>
    </i>
    <i r="2">
      <x v="2"/>
      <x/>
    </i>
    <i r="3" i="1">
      <x v="1"/>
    </i>
    <i r="3" i="2">
      <x v="2"/>
    </i>
    <i r="3" i="3">
      <x v="3"/>
    </i>
    <i r="1">
      <x v="1"/>
      <x v="1048832"/>
      <x/>
    </i>
    <i r="3" i="1">
      <x v="1"/>
    </i>
    <i r="3" i="2">
      <x v="2"/>
    </i>
    <i r="3" i="3">
      <x v="3"/>
    </i>
    <i r="1">
      <x v="2"/>
      <x v="1048832"/>
      <x/>
    </i>
    <i r="3" i="1">
      <x v="1"/>
    </i>
    <i r="3" i="2">
      <x v="2"/>
    </i>
    <i r="3" i="3">
      <x v="3"/>
    </i>
    <i r="1">
      <x v="3"/>
      <x v="1048832"/>
      <x/>
    </i>
    <i r="3" i="1">
      <x v="1"/>
    </i>
    <i r="3" i="2">
      <x v="2"/>
    </i>
    <i r="3" i="3">
      <x v="3"/>
    </i>
    <i t="grand">
      <x/>
    </i>
    <i t="grand" i="1">
      <x/>
    </i>
    <i t="grand" i="2">
      <x/>
    </i>
    <i t="grand" i="3">
      <x/>
    </i>
  </colItems>
  <dataFields count="4">
    <dataField fld="23" baseField="0" baseItem="0"/>
    <dataField fld="5" baseField="0" baseItem="0"/>
    <dataField fld="21" baseField="0" baseItem="0"/>
    <dataField fld="22" baseField="0" baseItem="0"/>
  </dataFields>
  <pivotHierarchies count="87"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>
      <mps count="7">
        <mp field="14"/>
        <mp field="15"/>
        <mp field="16"/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colHierarchiesUsage count="2">
    <colHierarchyUsage hierarchyUsage="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96B193-6324-4FDE-BABF-6D9FC37E69FA}" name="Сводная таблица1" cacheId="2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compact="0" compactData="0" multipleFieldFilters="0" fieldListSortAscending="1">
  <location ref="A5:T508" firstHeaderRow="1" firstDataRow="5" firstDataCol="5" rowPageCount="2" colPageCount="1"/>
  <pivotFields count="34">
    <pivotField axis="axisCol" compact="0" allDrilled="1" outline="0" subtotalTop="0" showAll="0" dataSourceSort="1" defaultSubtotal="0">
      <items count="2">
        <item s="1" c="1" x="0" d="1"/>
        <item x="1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ataSourceSort="1" defaultSubtotal="0">
      <items count="2">
        <item c="1" x="0" d="1"/>
        <item c="1" x="1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ataSourceSort="1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4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4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2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26"/>
    <field x="30"/>
    <field x="28"/>
    <field x="32"/>
    <field x="27"/>
  </rowFields>
  <rowItems count="499">
    <i>
      <x/>
      <x v="13"/>
      <x v="108"/>
      <x v="158"/>
      <x v="146"/>
    </i>
    <i>
      <x v="1"/>
      <x v="12"/>
      <x v="94"/>
      <x v="230"/>
      <x v="379"/>
    </i>
    <i>
      <x v="2"/>
      <x v="10"/>
      <x v="119"/>
      <x v="11"/>
      <x v="404"/>
    </i>
    <i>
      <x v="3"/>
      <x v="4"/>
      <x v="29"/>
      <x v="128"/>
      <x v="62"/>
    </i>
    <i>
      <x v="4"/>
      <x v="16"/>
      <x v="63"/>
      <x v="56"/>
      <x v="168"/>
    </i>
    <i>
      <x v="5"/>
      <x v="16"/>
      <x v="72"/>
      <x v="60"/>
      <x v="236"/>
    </i>
    <i>
      <x v="6"/>
      <x v="16"/>
      <x v="134"/>
      <x v="99"/>
      <x v="439"/>
    </i>
    <i>
      <x v="7"/>
      <x v="16"/>
      <x v="127"/>
      <x v="96"/>
      <x v="424"/>
    </i>
    <i>
      <x v="8"/>
      <x v="16"/>
      <x v="72"/>
      <x v="60"/>
      <x v="241"/>
    </i>
    <i>
      <x v="9"/>
      <x v="16"/>
      <x v="2"/>
      <x v="18"/>
      <x v="6"/>
    </i>
    <i>
      <x v="10"/>
      <x v="16"/>
      <x v="12"/>
      <x v="28"/>
      <x v="44"/>
    </i>
    <i>
      <x v="11"/>
      <x v="16"/>
      <x v="103"/>
      <x v="78"/>
      <x v="332"/>
    </i>
    <i>
      <x v="12"/>
      <x v="16"/>
      <x v="89"/>
      <x v="71"/>
      <x v="295"/>
    </i>
    <i>
      <x v="13"/>
      <x v="16"/>
      <x v="63"/>
      <x v="56"/>
      <x v="163"/>
    </i>
    <i>
      <x v="14"/>
      <x v="16"/>
      <x v="123"/>
      <x v="92"/>
      <x v="410"/>
    </i>
    <i>
      <x v="15"/>
      <x v="16"/>
      <x v="85"/>
      <x v="68"/>
      <x v="274"/>
    </i>
    <i>
      <x v="16"/>
      <x v="16"/>
      <x v="12"/>
      <x v="28"/>
      <x v="43"/>
    </i>
    <i>
      <x v="17"/>
      <x v="16"/>
      <x v="138"/>
      <x v="102"/>
      <x v="454"/>
    </i>
    <i>
      <x v="18"/>
      <x v="7"/>
      <x v="83"/>
      <x v="163"/>
      <x v="174"/>
    </i>
    <i>
      <x v="19"/>
      <x v="14"/>
      <x v="129"/>
      <x v="185"/>
      <x v="252"/>
    </i>
    <i>
      <x v="20"/>
      <x v="14"/>
      <x v="129"/>
      <x v="116"/>
      <x v="17"/>
    </i>
    <i>
      <x v="21"/>
      <x v="16"/>
      <x v="38"/>
      <x v="44"/>
      <x v="99"/>
    </i>
    <i>
      <x v="22"/>
      <x v="3"/>
      <x v="22"/>
      <x/>
      <x v="57"/>
    </i>
    <i>
      <x v="23"/>
      <x v="16"/>
      <x v="91"/>
      <x v="73"/>
      <x v="299"/>
    </i>
    <i>
      <x v="24"/>
      <x v="3"/>
      <x v="98"/>
      <x v="1"/>
      <x v="317"/>
    </i>
    <i>
      <x v="25"/>
      <x v="16"/>
      <x v="88"/>
      <x v="70"/>
      <x v="292"/>
    </i>
    <i>
      <x v="26"/>
      <x v="4"/>
      <x v="29"/>
      <x v="144"/>
      <x v="113"/>
    </i>
    <i>
      <x v="27"/>
      <x v="13"/>
      <x v="108"/>
      <x v="223"/>
      <x v="361"/>
    </i>
    <i>
      <x v="28"/>
      <x v="14"/>
      <x v="129"/>
      <x v="196"/>
      <x v="294"/>
    </i>
    <i>
      <x v="29"/>
      <x v="14"/>
      <x v="129"/>
      <x v="174"/>
      <x v="199"/>
    </i>
    <i>
      <x v="30"/>
      <x v="14"/>
      <x v="52"/>
      <x v="224"/>
      <x v="358"/>
    </i>
    <i>
      <x v="31"/>
      <x v="14"/>
      <x v="129"/>
      <x v="210"/>
      <x v="329"/>
    </i>
    <i>
      <x v="32"/>
      <x v="14"/>
      <x v="129"/>
      <x v="150"/>
      <x v="124"/>
    </i>
    <i>
      <x v="33"/>
      <x v="15"/>
      <x v="131"/>
      <x v="238"/>
      <x v="399"/>
    </i>
    <i>
      <x v="34"/>
      <x v="2"/>
      <x v="20"/>
      <x v="136"/>
      <x v="86"/>
    </i>
    <i>
      <x v="35"/>
      <x v="11"/>
      <x v="101"/>
      <x v="203"/>
      <x v="321"/>
    </i>
    <i>
      <x v="36"/>
      <x/>
      <x v="17"/>
      <x v="240"/>
      <x v="408"/>
    </i>
    <i>
      <x v="37"/>
      <x v="7"/>
      <x v="83"/>
      <x v="151"/>
      <x v="129"/>
    </i>
    <i>
      <x v="38"/>
      <x v="12"/>
      <x v="106"/>
      <x v="192"/>
      <x v="277"/>
    </i>
    <i>
      <x v="39"/>
      <x v="5"/>
      <x v="65"/>
      <x v="243"/>
      <x v="419"/>
    </i>
    <i>
      <x v="40"/>
      <x v="1"/>
      <x v="18"/>
      <x v="156"/>
      <x v="136"/>
    </i>
    <i>
      <x v="41"/>
      <x v="8"/>
      <x v="21"/>
      <x v="164"/>
      <x v="173"/>
    </i>
    <i>
      <x v="42"/>
      <x v="10"/>
      <x v="97"/>
      <x v="8"/>
      <x v="316"/>
    </i>
    <i>
      <x v="43"/>
      <x v="8"/>
      <x v="81"/>
      <x v="154"/>
      <x v="133"/>
    </i>
    <i>
      <x v="44"/>
      <x v="13"/>
      <x v="108"/>
      <x v="117"/>
      <x v="23"/>
    </i>
    <i>
      <x v="45"/>
      <x v="16"/>
      <x v="26"/>
      <x v="35"/>
      <x v="67"/>
    </i>
    <i>
      <x v="46"/>
      <x v="13"/>
      <x v="93"/>
      <x v="139"/>
      <x v="98"/>
    </i>
    <i>
      <x v="47"/>
      <x v="16"/>
      <x/>
      <x v="16"/>
      <x v="2"/>
    </i>
    <i>
      <x v="48"/>
      <x v="15"/>
      <x v="131"/>
      <x v="225"/>
      <x v="369"/>
    </i>
    <i>
      <x v="49"/>
      <x v="9"/>
      <x v="102"/>
      <x v="257"/>
      <x v="496"/>
    </i>
    <i>
      <x v="50"/>
      <x v="3"/>
      <x v="25"/>
      <x v="179"/>
      <x v="218"/>
    </i>
    <i>
      <x v="51"/>
      <x v="17"/>
      <x v="58"/>
      <x v="190"/>
      <x v="275"/>
    </i>
    <i>
      <x v="52"/>
      <x v="13"/>
      <x v="60"/>
      <x v="126"/>
      <x v="56"/>
    </i>
    <i>
      <x v="53"/>
      <x v="16"/>
      <x v="122"/>
      <x v="91"/>
      <x v="409"/>
    </i>
    <i>
      <x v="54"/>
      <x v="16"/>
      <x v="110"/>
      <x v="82"/>
      <x v="355"/>
    </i>
    <i>
      <x v="55"/>
      <x v="16"/>
      <x v="24"/>
      <x v="34"/>
      <x v="61"/>
    </i>
    <i>
      <x v="56"/>
      <x v="16"/>
      <x v="127"/>
      <x v="96"/>
      <x v="420"/>
    </i>
    <i>
      <x v="57"/>
      <x v="16"/>
      <x v="105"/>
      <x v="80"/>
      <x v="343"/>
    </i>
    <i>
      <x v="58"/>
      <x v="16"/>
      <x v="67"/>
      <x v="58"/>
      <x v="212"/>
    </i>
    <i>
      <x v="59"/>
      <x v="16"/>
      <x v="130"/>
      <x v="97"/>
      <x v="431"/>
    </i>
    <i>
      <x v="60"/>
      <x v="16"/>
      <x v="136"/>
      <x v="101"/>
      <x v="448"/>
    </i>
    <i>
      <x v="61"/>
      <x v="16"/>
      <x v="138"/>
      <x v="102"/>
      <x v="458"/>
    </i>
    <i>
      <x v="62"/>
      <x v="15"/>
      <x v="131"/>
      <x v="237"/>
      <x v="392"/>
    </i>
    <i>
      <x v="63"/>
      <x v="15"/>
      <x v="131"/>
      <x v="194"/>
      <x v="289"/>
    </i>
    <i>
      <x v="64"/>
      <x v="15"/>
      <x v="131"/>
      <x v="175"/>
      <x v="198"/>
    </i>
    <i>
      <x v="65"/>
      <x v="7"/>
      <x v="83"/>
      <x v="232"/>
      <x v="385"/>
    </i>
    <i>
      <x v="66"/>
      <x v="13"/>
      <x v="108"/>
      <x v="180"/>
      <x v="221"/>
    </i>
    <i>
      <x v="67"/>
      <x v="13"/>
      <x v="108"/>
      <x v="184"/>
      <x v="246"/>
    </i>
    <i>
      <x v="68"/>
      <x v="13"/>
      <x v="108"/>
      <x v="129"/>
      <x v="65"/>
    </i>
    <i>
      <x v="69"/>
      <x v="16"/>
      <x v="142"/>
      <x v="105"/>
      <x v="488"/>
    </i>
    <i>
      <x v="70"/>
      <x v="10"/>
      <x v="111"/>
      <x v="10"/>
      <x v="364"/>
    </i>
    <i>
      <x v="71"/>
      <x v="16"/>
      <x v="1"/>
      <x v="17"/>
      <x v="5"/>
    </i>
    <i>
      <x v="72"/>
      <x v="16"/>
      <x v="138"/>
      <x v="102"/>
      <x v="456"/>
    </i>
    <i>
      <x v="73"/>
      <x v="16"/>
      <x v="95"/>
      <x v="75"/>
      <x v="303"/>
    </i>
    <i>
      <x v="74"/>
      <x v="16"/>
      <x v="99"/>
      <x v="77"/>
      <x v="318"/>
    </i>
    <i>
      <x v="75"/>
      <x v="17"/>
      <x v="61"/>
      <x v="187"/>
      <x v="263"/>
    </i>
    <i>
      <x v="76"/>
      <x v="13"/>
      <x v="108"/>
      <x v="218"/>
      <x v="346"/>
    </i>
    <i>
      <x v="77"/>
      <x v="11"/>
      <x v="101"/>
      <x v="203"/>
      <x v="320"/>
    </i>
    <i>
      <x v="78"/>
      <x v="16"/>
      <x v="139"/>
      <x v="103"/>
      <x v="470"/>
    </i>
    <i>
      <x v="79"/>
      <x v="13"/>
      <x v="45"/>
      <x v="127"/>
      <x v="59"/>
    </i>
    <i>
      <x v="80"/>
      <x v="12"/>
      <x v="106"/>
      <x v="135"/>
      <x v="82"/>
    </i>
    <i>
      <x v="81"/>
      <x v="12"/>
      <x v="106"/>
      <x v="245"/>
      <x v="449"/>
    </i>
    <i>
      <x v="82"/>
      <x v="16"/>
      <x v="92"/>
      <x v="74"/>
      <x v="301"/>
    </i>
    <i>
      <x v="83"/>
      <x v="17"/>
      <x v="74"/>
      <x v="109"/>
      <x v="254"/>
    </i>
    <i>
      <x v="84"/>
      <x v="6"/>
      <x v="76"/>
      <x v="188"/>
      <x v="265"/>
    </i>
    <i>
      <x v="85"/>
      <x v="16"/>
      <x v="121"/>
      <x v="90"/>
      <x v="406"/>
    </i>
    <i>
      <x v="86"/>
      <x v="16"/>
      <x v="130"/>
      <x v="97"/>
      <x v="429"/>
    </i>
    <i>
      <x v="87"/>
      <x v="16"/>
      <x v="63"/>
      <x v="56"/>
      <x v="167"/>
    </i>
    <i>
      <x v="88"/>
      <x v="16"/>
      <x v="105"/>
      <x v="80"/>
      <x v="345"/>
    </i>
    <i>
      <x v="89"/>
      <x v="16"/>
      <x v="114"/>
      <x v="84"/>
      <x v="372"/>
    </i>
    <i>
      <x v="90"/>
      <x v="16"/>
      <x v="64"/>
      <x v="57"/>
      <x v="185"/>
    </i>
    <i>
      <x v="91"/>
      <x v="13"/>
      <x v="108"/>
      <x v="184"/>
      <x v="253"/>
    </i>
    <i>
      <x v="92"/>
      <x v="16"/>
      <x v="130"/>
      <x v="97"/>
      <x v="433"/>
    </i>
    <i>
      <x v="93"/>
      <x v="13"/>
      <x v="108"/>
      <x v="208"/>
      <x v="327"/>
    </i>
    <i>
      <x v="94"/>
      <x v="13"/>
      <x v="108"/>
      <x v="123"/>
      <x v="49"/>
    </i>
    <i>
      <x v="95"/>
      <x v="13"/>
      <x v="108"/>
      <x v="130"/>
      <x v="66"/>
    </i>
    <i>
      <x v="96"/>
      <x v="15"/>
      <x v="131"/>
      <x v="219"/>
      <x v="348"/>
    </i>
    <i>
      <x v="97"/>
      <x v="3"/>
      <x v="25"/>
      <x v="250"/>
      <x v="467"/>
    </i>
    <i>
      <x v="98"/>
      <x v="17"/>
      <x v="40"/>
      <x v="249"/>
      <x v="464"/>
    </i>
    <i>
      <x v="99"/>
      <x v="16"/>
      <x v="26"/>
      <x v="35"/>
      <x v="72"/>
    </i>
    <i>
      <x v="100"/>
      <x v="15"/>
      <x v="131"/>
      <x v="219"/>
      <x v="351"/>
    </i>
    <i>
      <x v="101"/>
      <x v="17"/>
      <x v="40"/>
      <x v="249"/>
      <x v="463"/>
    </i>
    <i>
      <x v="102"/>
      <x v="13"/>
      <x v="108"/>
      <x v="125"/>
      <x v="55"/>
    </i>
    <i>
      <x v="103"/>
      <x v="13"/>
      <x v="108"/>
      <x v="226"/>
      <x v="373"/>
    </i>
    <i>
      <x v="104"/>
      <x v="13"/>
      <x v="108"/>
      <x v="216"/>
      <x v="339"/>
    </i>
    <i>
      <x v="105"/>
      <x v="13"/>
      <x v="108"/>
      <x v="195"/>
      <x v="290"/>
    </i>
    <i>
      <x v="106"/>
      <x v="13"/>
      <x v="108"/>
      <x v="211"/>
      <x v="330"/>
    </i>
    <i>
      <x v="107"/>
      <x v="13"/>
      <x v="108"/>
      <x v="159"/>
      <x v="147"/>
    </i>
    <i>
      <x v="108"/>
      <x v="13"/>
      <x v="108"/>
      <x v="142"/>
      <x v="103"/>
    </i>
    <i>
      <x v="109"/>
      <x v="13"/>
      <x v="108"/>
      <x v="161"/>
      <x v="150"/>
    </i>
    <i>
      <x v="110"/>
      <x v="13"/>
      <x v="108"/>
      <x v="145"/>
      <x v="114"/>
    </i>
    <i>
      <x v="111"/>
      <x v="15"/>
      <x v="131"/>
      <x v="171"/>
      <x v="195"/>
    </i>
    <i>
      <x v="112"/>
      <x v="15"/>
      <x v="131"/>
      <x v="182"/>
      <x v="226"/>
    </i>
    <i>
      <x v="113"/>
      <x v="15"/>
      <x v="131"/>
      <x v="167"/>
      <x v="171"/>
    </i>
    <i>
      <x v="114"/>
      <x v="15"/>
      <x v="41"/>
      <x v="248"/>
      <x v="465"/>
    </i>
    <i>
      <x v="115"/>
      <x v="16"/>
      <x v="6"/>
      <x v="22"/>
      <x v="32"/>
    </i>
    <i>
      <x v="116"/>
      <x v="15"/>
      <x v="131"/>
      <x v="118"/>
      <x v="24"/>
    </i>
    <i>
      <x v="117"/>
      <x v="15"/>
      <x v="131"/>
      <x v="237"/>
      <x v="393"/>
    </i>
    <i>
      <x v="118"/>
      <x v="13"/>
      <x v="108"/>
      <x v="235"/>
      <x v="391"/>
    </i>
    <i>
      <x v="119"/>
      <x v="13"/>
      <x v="108"/>
      <x v="143"/>
      <x v="106"/>
    </i>
    <i>
      <x v="120"/>
      <x v="13"/>
      <x v="108"/>
      <x v="141"/>
      <x v="102"/>
    </i>
    <i>
      <x v="121"/>
      <x v="16"/>
      <x v="63"/>
      <x v="56"/>
      <x v="155"/>
    </i>
    <i>
      <x v="122"/>
      <x v="16"/>
      <x v="134"/>
      <x v="99"/>
      <x v="444"/>
    </i>
    <i>
      <x v="123"/>
      <x v="13"/>
      <x v="108"/>
      <x v="184"/>
      <x v="247"/>
    </i>
    <i>
      <x v="124"/>
      <x v="13"/>
      <x v="108"/>
      <x v="198"/>
      <x v="308"/>
    </i>
    <i>
      <x v="125"/>
      <x v="16"/>
      <x v="114"/>
      <x v="84"/>
      <x v="370"/>
    </i>
    <i>
      <x v="126"/>
      <x v="16"/>
      <x v="104"/>
      <x v="79"/>
      <x v="337"/>
    </i>
    <i>
      <x v="127"/>
      <x v="16"/>
      <x v="51"/>
      <x v="50"/>
      <x v="126"/>
    </i>
    <i>
      <x v="128"/>
      <x v="16"/>
      <x v="126"/>
      <x v="95"/>
      <x v="416"/>
    </i>
    <i>
      <x v="129"/>
      <x v="13"/>
      <x v="108"/>
      <x v="161"/>
      <x v="149"/>
    </i>
    <i>
      <x v="130"/>
      <x v="16"/>
      <x v="140"/>
      <x v="104"/>
      <x v="476"/>
    </i>
    <i>
      <x v="131"/>
      <x v="16"/>
      <x v="64"/>
      <x v="57"/>
      <x v="193"/>
    </i>
    <i>
      <x v="132"/>
      <x v="16"/>
      <x v="85"/>
      <x v="68"/>
      <x v="273"/>
    </i>
    <i>
      <x v="133"/>
      <x v="16"/>
      <x v="72"/>
      <x v="60"/>
      <x v="230"/>
    </i>
    <i>
      <x v="134"/>
      <x v="13"/>
      <x v="108"/>
      <x v="158"/>
      <x v="144"/>
    </i>
    <i>
      <x v="135"/>
      <x v="16"/>
      <x v="143"/>
      <x v="106"/>
      <x v="493"/>
    </i>
    <i>
      <x v="136"/>
      <x v="16"/>
      <x v="85"/>
      <x v="68"/>
      <x v="270"/>
    </i>
    <i>
      <x v="137"/>
      <x v="13"/>
      <x v="108"/>
      <x v="204"/>
      <x v="322"/>
    </i>
    <i>
      <x v="138"/>
      <x v="16"/>
      <x v="84"/>
      <x v="67"/>
      <x v="267"/>
    </i>
    <i>
      <x v="139"/>
      <x v="13"/>
      <x v="108"/>
      <x v="162"/>
      <x v="156"/>
    </i>
    <i>
      <x v="140"/>
      <x v="16"/>
      <x v="118"/>
      <x v="88"/>
      <x v="400"/>
    </i>
    <i>
      <x v="141"/>
      <x v="13"/>
      <x v="108"/>
      <x v="198"/>
      <x v="306"/>
    </i>
    <i>
      <x v="142"/>
      <x v="13"/>
      <x v="108"/>
      <x v="131"/>
      <x v="71"/>
    </i>
    <i>
      <x v="143"/>
      <x v="16"/>
      <x v="80"/>
      <x v="65"/>
      <x v="261"/>
    </i>
    <i>
      <x v="144"/>
      <x v="12"/>
      <x v="106"/>
      <x v="183"/>
      <x v="228"/>
    </i>
    <i>
      <x v="145"/>
      <x v="12"/>
      <x v="106"/>
      <x v="183"/>
      <x v="229"/>
    </i>
    <i>
      <x v="146"/>
      <x v="3"/>
      <x v="25"/>
      <x v="197"/>
      <x v="300"/>
    </i>
    <i>
      <x v="147"/>
      <x v="12"/>
      <x v="106"/>
      <x v="137"/>
      <x v="91"/>
    </i>
    <i>
      <x v="148"/>
      <x v="16"/>
      <x v="64"/>
      <x v="57"/>
      <x v="178"/>
    </i>
    <i>
      <x v="149"/>
      <x v="13"/>
      <x v="108"/>
      <x v="114"/>
      <x v="12"/>
    </i>
    <i>
      <x v="150"/>
      <x v="13"/>
      <x v="108"/>
      <x v="123"/>
      <x v="48"/>
    </i>
    <i>
      <x v="151"/>
      <x v="13"/>
      <x v="108"/>
      <x v="131"/>
      <x v="70"/>
    </i>
    <i>
      <x v="152"/>
      <x v="13"/>
      <x v="108"/>
      <x v="113"/>
      <x v="8"/>
    </i>
    <i>
      <x v="153"/>
      <x v="13"/>
      <x v="108"/>
      <x v="158"/>
      <x v="141"/>
    </i>
    <i>
      <x v="154"/>
      <x v="13"/>
      <x v="36"/>
      <x v="15"/>
      <x v="95"/>
    </i>
    <i>
      <x v="155"/>
      <x v="12"/>
      <x v="106"/>
      <x v="212"/>
      <x v="331"/>
    </i>
    <i>
      <x v="156"/>
      <x v="12"/>
      <x v="113"/>
      <x v="220"/>
      <x v="352"/>
    </i>
    <i>
      <x v="157"/>
      <x v="10"/>
      <x v="111"/>
      <x v="10"/>
      <x v="363"/>
    </i>
    <i>
      <x v="158"/>
      <x v="17"/>
      <x v="78"/>
      <x v="138"/>
      <x v="93"/>
    </i>
    <i>
      <x v="159"/>
      <x v="16"/>
      <x v="138"/>
      <x v="102"/>
      <x v="455"/>
    </i>
    <i>
      <x v="160"/>
      <x v="16"/>
      <x v="51"/>
      <x v="50"/>
      <x v="125"/>
    </i>
    <i>
      <x v="161"/>
      <x v="16"/>
      <x v="138"/>
      <x v="102"/>
      <x v="459"/>
    </i>
    <i>
      <x v="162"/>
      <x v="16"/>
      <x v="112"/>
      <x v="83"/>
      <x v="359"/>
    </i>
    <i>
      <x v="163"/>
      <x v="17"/>
      <x v="47"/>
      <x v="254"/>
      <x v="485"/>
    </i>
    <i>
      <x v="164"/>
      <x v="16"/>
      <x v="140"/>
      <x v="104"/>
      <x v="477"/>
    </i>
    <i>
      <x v="165"/>
      <x v="6"/>
      <x v="76"/>
      <x v="132"/>
      <x v="76"/>
    </i>
    <i>
      <x v="166"/>
      <x v="3"/>
      <x v="25"/>
      <x v="179"/>
      <x v="219"/>
    </i>
    <i>
      <x v="167"/>
      <x v="3"/>
      <x v="25"/>
      <x v="202"/>
      <x v="319"/>
    </i>
    <i>
      <x v="168"/>
      <x v="12"/>
      <x v="94"/>
      <x v="230"/>
      <x v="378"/>
    </i>
    <i>
      <x v="169"/>
      <x v="8"/>
      <x v="81"/>
      <x v="233"/>
      <x v="389"/>
    </i>
    <i>
      <x v="170"/>
      <x v="14"/>
      <x v="52"/>
      <x v="112"/>
      <x v="3"/>
    </i>
    <i>
      <x v="171"/>
      <x v="8"/>
      <x v="21"/>
      <x v="164"/>
      <x v="175"/>
    </i>
    <i>
      <x v="172"/>
      <x v="2"/>
      <x v="20"/>
      <x v="217"/>
      <x v="341"/>
    </i>
    <i>
      <x v="173"/>
      <x v="10"/>
      <x v="137"/>
      <x v="13"/>
      <x v="450"/>
    </i>
    <i>
      <x v="174"/>
      <x v="10"/>
      <x v="119"/>
      <x v="11"/>
      <x v="405"/>
    </i>
    <i>
      <x v="175"/>
      <x v="16"/>
      <x v="117"/>
      <x v="87"/>
      <x v="394"/>
    </i>
    <i>
      <x v="176"/>
      <x v="16"/>
      <x v="63"/>
      <x v="56"/>
      <x v="164"/>
    </i>
    <i>
      <x v="177"/>
      <x v="8"/>
      <x v="81"/>
      <x v="178"/>
      <x v="205"/>
    </i>
    <i>
      <x v="178"/>
      <x v="17"/>
      <x v="59"/>
      <x v="236"/>
      <x v="390"/>
    </i>
    <i>
      <x v="179"/>
      <x v="17"/>
      <x v="58"/>
      <x v="190"/>
      <x v="276"/>
    </i>
    <i>
      <x v="180"/>
      <x v="13"/>
      <x v="108"/>
      <x v="160"/>
      <x v="148"/>
    </i>
    <i>
      <x v="181"/>
      <x v="13"/>
      <x v="108"/>
      <x v="129"/>
      <x v="64"/>
    </i>
    <i>
      <x v="182"/>
      <x v="13"/>
      <x v="108"/>
      <x v="172"/>
      <x v="196"/>
    </i>
    <i>
      <x v="183"/>
      <x v="13"/>
      <x v="108"/>
      <x v="189"/>
      <x v="266"/>
    </i>
    <i>
      <x v="184"/>
      <x v="13"/>
      <x v="108"/>
      <x v="176"/>
      <x v="203"/>
    </i>
    <i>
      <x v="185"/>
      <x v="16"/>
      <x v="64"/>
      <x v="57"/>
      <x v="189"/>
    </i>
    <i>
      <x v="186"/>
      <x v="6"/>
      <x v="76"/>
      <x v="244"/>
      <x v="446"/>
    </i>
    <i>
      <x v="187"/>
      <x/>
      <x v="17"/>
      <x v="181"/>
      <x v="224"/>
    </i>
    <i>
      <x v="188"/>
      <x v="16"/>
      <x v="89"/>
      <x v="71"/>
      <x v="296"/>
    </i>
    <i>
      <x v="189"/>
      <x v="16"/>
      <x v="138"/>
      <x v="102"/>
      <x v="460"/>
    </i>
    <i>
      <x v="190"/>
      <x v="13"/>
      <x v="108"/>
      <x v="209"/>
      <x v="328"/>
    </i>
    <i>
      <x v="191"/>
      <x v="13"/>
      <x v="108"/>
      <x v="124"/>
      <x v="53"/>
    </i>
    <i>
      <x v="192"/>
      <x v="13"/>
      <x v="108"/>
      <x v="113"/>
      <x v="9"/>
    </i>
    <i>
      <x v="193"/>
      <x v="13"/>
      <x v="108"/>
      <x v="226"/>
      <x v="375"/>
    </i>
    <i>
      <x v="194"/>
      <x v="16"/>
      <x v="87"/>
      <x v="69"/>
      <x v="288"/>
    </i>
    <i>
      <x v="195"/>
      <x v="16"/>
      <x v="127"/>
      <x v="96"/>
      <x v="425"/>
    </i>
    <i>
      <x v="196"/>
      <x v="16"/>
      <x v="10"/>
      <x v="26"/>
      <x v="38"/>
    </i>
    <i>
      <x v="197"/>
      <x v="16"/>
      <x v="24"/>
      <x v="34"/>
      <x v="60"/>
    </i>
    <i>
      <x v="198"/>
      <x v="17"/>
      <x v="46"/>
      <x v="253"/>
      <x v="486"/>
    </i>
    <i>
      <x v="199"/>
      <x v="15"/>
      <x v="131"/>
      <x v="147"/>
      <x v="116"/>
    </i>
    <i>
      <x v="200"/>
      <x v="16"/>
      <x v="7"/>
      <x v="23"/>
      <x v="33"/>
    </i>
    <i>
      <x v="201"/>
      <x v="16"/>
      <x v="64"/>
      <x v="57"/>
      <x v="180"/>
    </i>
    <i>
      <x v="202"/>
      <x v="16"/>
      <x v="127"/>
      <x v="96"/>
      <x v="427"/>
    </i>
    <i>
      <x v="203"/>
      <x v="16"/>
      <x v="105"/>
      <x v="80"/>
      <x v="344"/>
    </i>
    <i>
      <x v="204"/>
      <x v="16"/>
      <x v="140"/>
      <x v="104"/>
      <x v="483"/>
    </i>
    <i>
      <x v="205"/>
      <x v="16"/>
      <x v="63"/>
      <x v="56"/>
      <x v="165"/>
    </i>
    <i>
      <x v="206"/>
      <x v="16"/>
      <x v="64"/>
      <x v="57"/>
      <x v="183"/>
    </i>
    <i>
      <x v="207"/>
      <x v="10"/>
      <x v="66"/>
      <x v="5"/>
      <x v="201"/>
    </i>
    <i>
      <x v="208"/>
      <x v="16"/>
      <x v="63"/>
      <x v="56"/>
      <x v="159"/>
    </i>
    <i>
      <x v="209"/>
      <x v="16"/>
      <x v="37"/>
      <x v="43"/>
      <x v="97"/>
    </i>
    <i>
      <x v="210"/>
      <x v="16"/>
      <x v="63"/>
      <x v="56"/>
      <x v="152"/>
    </i>
    <i>
      <x v="211"/>
      <x v="13"/>
      <x v="108"/>
      <x v="213"/>
      <x v="333"/>
    </i>
    <i>
      <x v="212"/>
      <x v="14"/>
      <x v="129"/>
      <x v="116"/>
      <x v="18"/>
    </i>
    <i>
      <x v="213"/>
      <x v="16"/>
      <x v="140"/>
      <x v="104"/>
      <x v="481"/>
    </i>
    <i>
      <x v="214"/>
      <x v="16"/>
      <x v="54"/>
      <x v="51"/>
      <x v="130"/>
    </i>
    <i>
      <x v="215"/>
      <x v="16"/>
      <x v="134"/>
      <x v="99"/>
      <x v="441"/>
    </i>
    <i>
      <x v="216"/>
      <x/>
      <x v="17"/>
      <x v="186"/>
      <x v="259"/>
    </i>
    <i>
      <x v="217"/>
      <x v="16"/>
      <x v="10"/>
      <x v="26"/>
      <x v="37"/>
    </i>
    <i>
      <x v="218"/>
      <x v="16"/>
      <x v="142"/>
      <x v="105"/>
      <x v="489"/>
    </i>
    <i>
      <x v="219"/>
      <x v="16"/>
      <x v="73"/>
      <x v="61"/>
      <x v="244"/>
    </i>
    <i>
      <x v="220"/>
      <x v="16"/>
      <x v="63"/>
      <x v="56"/>
      <x v="157"/>
    </i>
    <i>
      <x v="221"/>
      <x v="16"/>
      <x v="80"/>
      <x v="65"/>
      <x v="262"/>
    </i>
    <i>
      <x v="222"/>
      <x v="16"/>
      <x v="32"/>
      <x v="40"/>
      <x v="87"/>
    </i>
    <i>
      <x v="223"/>
      <x v="16"/>
      <x v="112"/>
      <x v="83"/>
      <x v="367"/>
    </i>
    <i>
      <x v="224"/>
      <x v="16"/>
      <x v="32"/>
      <x v="40"/>
      <x v="89"/>
    </i>
    <i>
      <x v="225"/>
      <x v="16"/>
      <x v="1"/>
      <x v="17"/>
      <x v="4"/>
    </i>
    <i>
      <x v="226"/>
      <x v="16"/>
      <x v="5"/>
      <x v="21"/>
      <x v="29"/>
    </i>
    <i>
      <x v="227"/>
      <x v="16"/>
      <x v="85"/>
      <x v="68"/>
      <x v="271"/>
    </i>
    <i>
      <x v="228"/>
      <x v="16"/>
      <x v="87"/>
      <x v="69"/>
      <x v="285"/>
    </i>
    <i>
      <x v="229"/>
      <x v="16"/>
      <x v="14"/>
      <x v="30"/>
      <x v="47"/>
    </i>
    <i>
      <x v="230"/>
      <x v="16"/>
      <x v="126"/>
      <x v="95"/>
      <x v="415"/>
    </i>
    <i>
      <x v="231"/>
      <x v="16"/>
      <x v="63"/>
      <x v="56"/>
      <x v="162"/>
    </i>
    <i>
      <x v="232"/>
      <x v="16"/>
      <x v="140"/>
      <x v="104"/>
      <x v="473"/>
    </i>
    <i>
      <x v="233"/>
      <x v="16"/>
      <x v="121"/>
      <x v="90"/>
      <x v="407"/>
    </i>
    <i>
      <x v="234"/>
      <x v="12"/>
      <x v="94"/>
      <x v="206"/>
      <x v="326"/>
    </i>
    <i>
      <x v="235"/>
      <x v="5"/>
      <x v="65"/>
      <x v="214"/>
      <x v="335"/>
    </i>
    <i>
      <x v="236"/>
      <x v="8"/>
      <x v="81"/>
      <x v="233"/>
      <x v="383"/>
    </i>
    <i>
      <x v="237"/>
      <x v="14"/>
      <x v="52"/>
      <x v="165"/>
      <x v="170"/>
    </i>
    <i>
      <x v="238"/>
      <x v="16"/>
      <x v="75"/>
      <x v="62"/>
      <x v="256"/>
    </i>
    <i>
      <x v="239"/>
      <x v="13"/>
      <x v="108"/>
      <x v="180"/>
      <x v="223"/>
    </i>
    <i>
      <x v="240"/>
      <x v="16"/>
      <x v="30"/>
      <x v="38"/>
      <x v="84"/>
    </i>
    <i>
      <x v="241"/>
      <x v="13"/>
      <x v="108"/>
      <x v="148"/>
      <x v="119"/>
    </i>
    <i>
      <x v="242"/>
      <x v="13"/>
      <x v="108"/>
      <x v="113"/>
      <x v="7"/>
    </i>
    <i>
      <x v="243"/>
      <x v="13"/>
      <x v="108"/>
      <x v="110"/>
      <x/>
    </i>
    <i>
      <x v="244"/>
      <x v="13"/>
      <x v="108"/>
      <x v="226"/>
      <x v="374"/>
    </i>
    <i>
      <x v="245"/>
      <x v="10"/>
      <x v="86"/>
      <x v="7"/>
      <x v="278"/>
    </i>
    <i>
      <x v="246"/>
      <x v="10"/>
      <x v="69"/>
      <x v="6"/>
      <x v="216"/>
    </i>
    <i>
      <x v="247"/>
      <x v="12"/>
      <x v="113"/>
      <x v="239"/>
      <x v="401"/>
    </i>
    <i>
      <x v="248"/>
      <x v="13"/>
      <x v="108"/>
      <x v="198"/>
      <x v="305"/>
    </i>
    <i>
      <x v="249"/>
      <x v="10"/>
      <x v="66"/>
      <x v="5"/>
      <x v="200"/>
    </i>
    <i>
      <x v="250"/>
      <x v="16"/>
      <x v="85"/>
      <x v="68"/>
      <x v="269"/>
    </i>
    <i>
      <x v="251"/>
      <x v="13"/>
      <x v="108"/>
      <x v="180"/>
      <x v="222"/>
    </i>
    <i>
      <x v="252"/>
      <x v="16"/>
      <x v="134"/>
      <x v="99"/>
      <x v="443"/>
    </i>
    <i>
      <x v="253"/>
      <x v="16"/>
      <x v="67"/>
      <x v="58"/>
      <x v="213"/>
    </i>
    <i>
      <x v="254"/>
      <x v="13"/>
      <x v="108"/>
      <x v="184"/>
      <x v="245"/>
    </i>
    <i>
      <x v="255"/>
      <x v="14"/>
      <x v="129"/>
      <x v="185"/>
      <x v="251"/>
    </i>
    <i>
      <x v="256"/>
      <x v="16"/>
      <x v="134"/>
      <x v="99"/>
      <x v="438"/>
    </i>
    <i>
      <x v="257"/>
      <x v="16"/>
      <x v="95"/>
      <x v="75"/>
      <x v="302"/>
    </i>
    <i>
      <x v="258"/>
      <x v="16"/>
      <x v="85"/>
      <x v="68"/>
      <x v="272"/>
    </i>
    <i>
      <x v="259"/>
      <x v="16"/>
      <x v="32"/>
      <x v="40"/>
      <x v="88"/>
    </i>
    <i>
      <x v="260"/>
      <x v="16"/>
      <x v="64"/>
      <x v="57"/>
      <x v="181"/>
    </i>
    <i>
      <x v="261"/>
      <x v="16"/>
      <x v="138"/>
      <x v="102"/>
      <x v="452"/>
    </i>
    <i>
      <x v="262"/>
      <x v="13"/>
      <x v="108"/>
      <x v="121"/>
      <x v="40"/>
    </i>
    <i>
      <x v="263"/>
      <x v="16"/>
      <x v="116"/>
      <x v="86"/>
      <x v="384"/>
    </i>
    <i>
      <x v="264"/>
      <x v="14"/>
      <x v="129"/>
      <x v="185"/>
      <x v="250"/>
    </i>
    <i>
      <x v="265"/>
      <x v="12"/>
      <x v="106"/>
      <x v="183"/>
      <x v="227"/>
    </i>
    <i>
      <x v="266"/>
      <x v="16"/>
      <x v="5"/>
      <x v="21"/>
      <x v="28"/>
    </i>
    <i>
      <x v="267"/>
      <x v="16"/>
      <x v="72"/>
      <x v="60"/>
      <x v="231"/>
    </i>
    <i>
      <x v="268"/>
      <x v="13"/>
      <x v="108"/>
      <x v="134"/>
      <x v="78"/>
    </i>
    <i>
      <x v="269"/>
      <x v="16"/>
      <x v="4"/>
      <x v="20"/>
      <x v="21"/>
    </i>
    <i>
      <x v="270"/>
      <x v="16"/>
      <x v="140"/>
      <x v="104"/>
      <x v="482"/>
    </i>
    <i>
      <x v="271"/>
      <x v="16"/>
      <x v="64"/>
      <x v="57"/>
      <x v="190"/>
    </i>
    <i>
      <x v="272"/>
      <x v="16"/>
      <x v="140"/>
      <x v="104"/>
      <x v="478"/>
    </i>
    <i>
      <x v="273"/>
      <x v="16"/>
      <x v="130"/>
      <x v="97"/>
      <x v="430"/>
    </i>
    <i>
      <x v="274"/>
      <x v="12"/>
      <x v="106"/>
      <x v="227"/>
      <x v="377"/>
    </i>
    <i>
      <x v="275"/>
      <x v="13"/>
      <x v="108"/>
      <x v="256"/>
      <x v="491"/>
    </i>
    <i>
      <x v="276"/>
      <x v="16"/>
      <x v="96"/>
      <x v="76"/>
      <x v="314"/>
    </i>
    <i>
      <x v="277"/>
      <x v="16"/>
      <x v="26"/>
      <x v="35"/>
      <x v="68"/>
    </i>
    <i>
      <x v="278"/>
      <x v="15"/>
      <x v="131"/>
      <x v="219"/>
      <x v="350"/>
    </i>
    <i>
      <x v="279"/>
      <x v="13"/>
      <x v="108"/>
      <x v="140"/>
      <x v="101"/>
    </i>
    <i>
      <x v="280"/>
      <x v="13"/>
      <x v="108"/>
      <x v="176"/>
      <x v="202"/>
    </i>
    <i>
      <x v="281"/>
      <x v="13"/>
      <x v="108"/>
      <x v="114"/>
      <x v="13"/>
    </i>
    <i>
      <x v="282"/>
      <x v="13"/>
      <x v="108"/>
      <x v="246"/>
      <x v="462"/>
    </i>
    <i>
      <x v="283"/>
      <x v="13"/>
      <x v="108"/>
      <x v="153"/>
      <x v="131"/>
    </i>
    <i>
      <x v="284"/>
      <x v="13"/>
      <x v="108"/>
      <x v="149"/>
      <x v="123"/>
    </i>
    <i>
      <x v="285"/>
      <x v="13"/>
      <x v="108"/>
      <x v="199"/>
      <x v="310"/>
    </i>
    <i>
      <x v="286"/>
      <x v="13"/>
      <x v="108"/>
      <x v="216"/>
      <x v="340"/>
    </i>
    <i>
      <x v="287"/>
      <x v="13"/>
      <x v="108"/>
      <x v="131"/>
      <x v="69"/>
    </i>
    <i>
      <x v="288"/>
      <x v="13"/>
      <x v="108"/>
      <x v="215"/>
      <x v="338"/>
    </i>
    <i>
      <x v="289"/>
      <x v="13"/>
      <x v="108"/>
      <x v="149"/>
      <x v="122"/>
    </i>
    <i>
      <x v="290"/>
      <x v="13"/>
      <x v="108"/>
      <x v="146"/>
      <x v="117"/>
    </i>
    <i>
      <x v="291"/>
      <x v="13"/>
      <x v="108"/>
      <x v="114"/>
      <x v="10"/>
    </i>
    <i>
      <x v="292"/>
      <x v="12"/>
      <x v="106"/>
      <x v="170"/>
      <x v="194"/>
    </i>
    <i>
      <x v="293"/>
      <x v="12"/>
      <x v="43"/>
      <x v="252"/>
      <x v="471"/>
    </i>
    <i>
      <x v="294"/>
      <x v="16"/>
      <x v="67"/>
      <x v="58"/>
      <x v="209"/>
    </i>
    <i>
      <x v="295"/>
      <x v="13"/>
      <x v="108"/>
      <x v="256"/>
      <x v="490"/>
    </i>
    <i>
      <x v="296"/>
      <x v="16"/>
      <x v="27"/>
      <x v="36"/>
      <x v="79"/>
    </i>
    <i>
      <x v="297"/>
      <x v="13"/>
      <x v="108"/>
      <x v="158"/>
      <x v="142"/>
    </i>
    <i>
      <x v="298"/>
      <x v="16"/>
      <x v="124"/>
      <x v="93"/>
      <x v="411"/>
    </i>
    <i>
      <x v="299"/>
      <x v="16"/>
      <x v="126"/>
      <x v="95"/>
      <x v="414"/>
    </i>
    <i>
      <x v="300"/>
      <x v="16"/>
      <x v="138"/>
      <x v="102"/>
      <x v="451"/>
    </i>
    <i>
      <x v="301"/>
      <x v="16"/>
      <x v="64"/>
      <x v="57"/>
      <x v="186"/>
    </i>
    <i>
      <x v="302"/>
      <x v="16"/>
      <x v="104"/>
      <x v="79"/>
      <x v="336"/>
    </i>
    <i>
      <x v="303"/>
      <x v="13"/>
      <x v="108"/>
      <x v="204"/>
      <x v="323"/>
    </i>
    <i>
      <x v="304"/>
      <x v="16"/>
      <x v="135"/>
      <x v="100"/>
      <x v="447"/>
    </i>
    <i>
      <x v="305"/>
      <x v="12"/>
      <x v="106"/>
      <x v="192"/>
      <x v="279"/>
    </i>
    <i>
      <x v="306"/>
      <x v="14"/>
      <x v="129"/>
      <x v="116"/>
      <x v="16"/>
    </i>
    <i>
      <x v="307"/>
      <x v="16"/>
      <x v="63"/>
      <x v="56"/>
      <x v="158"/>
    </i>
    <i>
      <x v="308"/>
      <x v="16"/>
      <x v="87"/>
      <x v="69"/>
      <x v="287"/>
    </i>
    <i>
      <x v="309"/>
      <x v="16"/>
      <x v="44"/>
      <x v="47"/>
      <x v="109"/>
    </i>
    <i>
      <x v="310"/>
      <x v="16"/>
      <x v="28"/>
      <x v="37"/>
      <x v="81"/>
    </i>
    <i>
      <x v="311"/>
      <x v="14"/>
      <x v="129"/>
      <x v="116"/>
      <x v="15"/>
    </i>
    <i>
      <x v="312"/>
      <x v="13"/>
      <x v="108"/>
      <x v="251"/>
      <x v="469"/>
    </i>
    <i>
      <x v="313"/>
      <x v="13"/>
      <x v="108"/>
      <x v="114"/>
      <x v="11"/>
    </i>
    <i>
      <x v="314"/>
      <x v="12"/>
      <x v="100"/>
      <x v="247"/>
      <x v="466"/>
    </i>
    <i>
      <x v="315"/>
      <x v="16"/>
      <x v="67"/>
      <x v="58"/>
      <x v="208"/>
    </i>
    <i>
      <x v="316"/>
      <x v="16"/>
      <x v="67"/>
      <x v="58"/>
      <x v="211"/>
    </i>
    <i>
      <x v="317"/>
      <x v="16"/>
      <x v="72"/>
      <x v="60"/>
      <x v="234"/>
    </i>
    <i>
      <x v="318"/>
      <x v="16"/>
      <x v="28"/>
      <x v="37"/>
      <x v="80"/>
    </i>
    <i>
      <x v="319"/>
      <x v="16"/>
      <x v="82"/>
      <x v="66"/>
      <x v="264"/>
    </i>
    <i>
      <x v="320"/>
      <x v="12"/>
      <x v="106"/>
      <x v="207"/>
      <x v="325"/>
    </i>
    <i>
      <x v="321"/>
      <x v="12"/>
      <x v="106"/>
      <x v="122"/>
      <x v="46"/>
    </i>
    <i>
      <x v="322"/>
      <x v="17"/>
      <x v="35"/>
      <x v="168"/>
      <x v="169"/>
    </i>
    <i>
      <x v="323"/>
      <x v="14"/>
      <x v="129"/>
      <x v="234"/>
      <x v="382"/>
    </i>
    <i>
      <x v="324"/>
      <x v="16"/>
      <x v="89"/>
      <x v="71"/>
      <x v="293"/>
    </i>
    <i>
      <x v="325"/>
      <x v="16"/>
      <x v="26"/>
      <x v="35"/>
      <x v="74"/>
    </i>
    <i>
      <x v="326"/>
      <x v="13"/>
      <x v="108"/>
      <x v="184"/>
      <x v="248"/>
    </i>
    <i>
      <x v="327"/>
      <x v="16"/>
      <x v="143"/>
      <x v="106"/>
      <x v="494"/>
    </i>
    <i>
      <x v="328"/>
      <x v="16"/>
      <x v="138"/>
      <x v="102"/>
      <x v="453"/>
    </i>
    <i>
      <x v="329"/>
      <x v="16"/>
      <x v="42"/>
      <x v="46"/>
      <x v="105"/>
    </i>
    <i>
      <x v="330"/>
      <x v="16"/>
      <x v="84"/>
      <x v="67"/>
      <x v="268"/>
    </i>
    <i>
      <x v="331"/>
      <x v="12"/>
      <x v="106"/>
      <x v="119"/>
      <x v="25"/>
    </i>
    <i>
      <x v="332"/>
      <x v="17"/>
      <x v="59"/>
      <x v="108"/>
      <x v="140"/>
    </i>
    <i>
      <x v="333"/>
      <x v="16"/>
      <x v="140"/>
      <x v="104"/>
      <x v="472"/>
    </i>
    <i>
      <x v="334"/>
      <x v="16"/>
      <x v="72"/>
      <x v="60"/>
      <x v="239"/>
    </i>
    <i>
      <x v="335"/>
      <x v="16"/>
      <x v="12"/>
      <x v="28"/>
      <x v="42"/>
    </i>
    <i>
      <x v="336"/>
      <x v="16"/>
      <x v="138"/>
      <x v="102"/>
      <x v="461"/>
    </i>
    <i>
      <x v="337"/>
      <x v="16"/>
      <x v="134"/>
      <x v="99"/>
      <x v="437"/>
    </i>
    <i>
      <x v="338"/>
      <x v="16"/>
      <x v="64"/>
      <x v="57"/>
      <x v="188"/>
    </i>
    <i>
      <x v="339"/>
      <x v="16"/>
      <x v="32"/>
      <x v="40"/>
      <x v="90"/>
    </i>
    <i>
      <x v="340"/>
      <x v="1"/>
      <x v="18"/>
      <x v="228"/>
      <x v="380"/>
    </i>
    <i>
      <x v="341"/>
      <x v="16"/>
      <x v="125"/>
      <x v="94"/>
      <x v="413"/>
    </i>
    <i>
      <x v="342"/>
      <x v="14"/>
      <x v="129"/>
      <x v="166"/>
      <x v="176"/>
    </i>
    <i>
      <x v="343"/>
      <x v="16"/>
      <x v="72"/>
      <x v="60"/>
      <x v="242"/>
    </i>
    <i>
      <x v="344"/>
      <x v="16"/>
      <x v="88"/>
      <x v="70"/>
      <x v="291"/>
    </i>
    <i>
      <x v="345"/>
      <x v="13"/>
      <x v="108"/>
      <x v="158"/>
      <x v="145"/>
    </i>
    <i>
      <x v="346"/>
      <x v="16"/>
      <x v="68"/>
      <x v="59"/>
      <x v="214"/>
    </i>
    <i>
      <x v="347"/>
      <x v="16"/>
      <x v="10"/>
      <x v="26"/>
      <x v="39"/>
    </i>
    <i>
      <x v="348"/>
      <x v="16"/>
      <x v="142"/>
      <x v="105"/>
      <x v="487"/>
    </i>
    <i>
      <x v="349"/>
      <x v="12"/>
      <x v="113"/>
      <x v="173"/>
      <x v="197"/>
    </i>
    <i>
      <x v="350"/>
      <x v="16"/>
      <x v="114"/>
      <x v="84"/>
      <x v="371"/>
    </i>
    <i>
      <x v="351"/>
      <x v="16"/>
      <x v="112"/>
      <x v="83"/>
      <x v="362"/>
    </i>
    <i>
      <x v="352"/>
      <x v="13"/>
      <x v="108"/>
      <x v="133"/>
      <x v="77"/>
    </i>
    <i>
      <x v="353"/>
      <x v="9"/>
      <x v="102"/>
      <x v="257"/>
      <x v="497"/>
    </i>
    <i>
      <x v="354"/>
      <x v="16"/>
      <x v="96"/>
      <x v="76"/>
      <x v="313"/>
    </i>
    <i>
      <x v="355"/>
      <x v="16"/>
      <x v="116"/>
      <x v="86"/>
      <x v="388"/>
    </i>
    <i>
      <x v="356"/>
      <x v="16"/>
      <x v="63"/>
      <x v="56"/>
      <x v="161"/>
    </i>
    <i>
      <x v="357"/>
      <x v="16"/>
      <x v="64"/>
      <x v="57"/>
      <x v="187"/>
    </i>
    <i>
      <x v="358"/>
      <x v="16"/>
      <x v="127"/>
      <x v="96"/>
      <x v="423"/>
    </i>
    <i>
      <x v="359"/>
      <x v="4"/>
      <x v="29"/>
      <x v="128"/>
      <x v="63"/>
    </i>
    <i>
      <x v="360"/>
      <x v="16"/>
      <x v="125"/>
      <x v="94"/>
      <x v="412"/>
    </i>
    <i>
      <x v="361"/>
      <x v="16"/>
      <x v="127"/>
      <x v="96"/>
      <x v="426"/>
    </i>
    <i>
      <x v="362"/>
      <x v="16"/>
      <x v="127"/>
      <x v="96"/>
      <x v="421"/>
    </i>
    <i>
      <x v="363"/>
      <x v="16"/>
      <x v="117"/>
      <x v="87"/>
      <x v="397"/>
    </i>
    <i>
      <x v="364"/>
      <x v="3"/>
      <x v="25"/>
      <x v="250"/>
      <x v="468"/>
    </i>
    <i>
      <x v="365"/>
      <x v="16"/>
      <x v="33"/>
      <x v="41"/>
      <x v="92"/>
    </i>
    <i>
      <x v="366"/>
      <x v="16"/>
      <x v="50"/>
      <x v="49"/>
      <x v="120"/>
    </i>
    <i>
      <x v="367"/>
      <x v="16"/>
      <x v="56"/>
      <x v="53"/>
      <x v="138"/>
    </i>
    <i>
      <x v="368"/>
      <x v="10"/>
      <x v="69"/>
      <x v="6"/>
      <x v="215"/>
    </i>
    <i>
      <x v="369"/>
      <x v="12"/>
      <x v="94"/>
      <x v="201"/>
      <x v="315"/>
    </i>
    <i>
      <x v="370"/>
      <x v="16"/>
      <x v="132"/>
      <x v="98"/>
      <x v="436"/>
    </i>
    <i>
      <x v="371"/>
      <x v="16"/>
      <x v="134"/>
      <x v="99"/>
      <x v="445"/>
    </i>
    <i>
      <x v="372"/>
      <x v="12"/>
      <x v="106"/>
      <x v="135"/>
      <x v="83"/>
    </i>
    <i>
      <x v="373"/>
      <x v="12"/>
      <x v="106"/>
      <x v="120"/>
      <x v="27"/>
    </i>
    <i>
      <x v="374"/>
      <x v="12"/>
      <x v="106"/>
      <x v="192"/>
      <x v="280"/>
    </i>
    <i>
      <x v="375"/>
      <x v="15"/>
      <x v="131"/>
      <x v="238"/>
      <x v="398"/>
    </i>
    <i>
      <x v="376"/>
      <x v="15"/>
      <x v="131"/>
      <x v="225"/>
      <x v="368"/>
    </i>
    <i>
      <x v="377"/>
      <x v="15"/>
      <x v="131"/>
      <x v="111"/>
      <x v="1"/>
    </i>
    <i>
      <x v="378"/>
      <x v="15"/>
      <x v="131"/>
      <x v="219"/>
      <x v="349"/>
    </i>
    <i>
      <x v="379"/>
      <x v="15"/>
      <x v="131"/>
      <x v="200"/>
      <x v="312"/>
    </i>
    <i>
      <x v="380"/>
      <x v="15"/>
      <x v="131"/>
      <x v="193"/>
      <x v="282"/>
    </i>
    <i>
      <x v="381"/>
      <x v="15"/>
      <x v="131"/>
      <x v="182"/>
      <x v="225"/>
    </i>
    <i>
      <x v="382"/>
      <x v="2"/>
      <x v="20"/>
      <x v="157"/>
      <x v="135"/>
    </i>
    <i>
      <x v="383"/>
      <x v="11"/>
      <x v="101"/>
      <x v="222"/>
      <x v="357"/>
    </i>
    <i>
      <x v="384"/>
      <x v="6"/>
      <x v="76"/>
      <x v="132"/>
      <x v="75"/>
    </i>
    <i>
      <x v="385"/>
      <x v="4"/>
      <x v="29"/>
      <x v="205"/>
      <x v="324"/>
    </i>
    <i>
      <x v="386"/>
      <x v="8"/>
      <x v="81"/>
      <x v="152"/>
      <x v="127"/>
    </i>
    <i>
      <x v="387"/>
      <x v="3"/>
      <x v="25"/>
      <x v="179"/>
      <x v="220"/>
    </i>
    <i>
      <x v="388"/>
      <x v="12"/>
      <x v="106"/>
      <x v="115"/>
      <x v="14"/>
    </i>
    <i>
      <x v="389"/>
      <x v="3"/>
      <x v="22"/>
      <x v="231"/>
      <x v="386"/>
    </i>
    <i>
      <x v="390"/>
      <x v="3"/>
      <x v="25"/>
      <x v="179"/>
      <x v="217"/>
    </i>
    <i>
      <x v="391"/>
      <x v="16"/>
      <x v="90"/>
      <x v="72"/>
      <x v="298"/>
    </i>
    <i>
      <x v="392"/>
      <x v="16"/>
      <x v="42"/>
      <x v="46"/>
      <x v="104"/>
    </i>
    <i>
      <x v="393"/>
      <x v="16"/>
      <x v="127"/>
      <x v="96"/>
      <x v="428"/>
    </i>
    <i>
      <x v="394"/>
      <x v="16"/>
      <x v="44"/>
      <x v="47"/>
      <x v="107"/>
    </i>
    <i>
      <x v="395"/>
      <x v="16"/>
      <x v="87"/>
      <x v="69"/>
      <x v="284"/>
    </i>
    <i>
      <x v="396"/>
      <x v="16"/>
      <x v="23"/>
      <x v="33"/>
      <x v="58"/>
    </i>
    <i>
      <x v="397"/>
      <x v="16"/>
      <x v="72"/>
      <x v="60"/>
      <x v="237"/>
    </i>
    <i>
      <x v="398"/>
      <x v="16"/>
      <x v="87"/>
      <x v="69"/>
      <x v="283"/>
    </i>
    <i>
      <x v="399"/>
      <x v="17"/>
      <x v="70"/>
      <x v="169"/>
      <x v="172"/>
    </i>
    <i>
      <x v="400"/>
      <x v="10"/>
      <x v="48"/>
      <x v="3"/>
      <x v="110"/>
    </i>
    <i>
      <x v="401"/>
      <x v="16"/>
      <x v="72"/>
      <x v="60"/>
      <x v="232"/>
    </i>
    <i>
      <x v="402"/>
      <x v="13"/>
      <x v="108"/>
      <x v="198"/>
      <x v="307"/>
    </i>
    <i>
      <x v="403"/>
      <x v="10"/>
      <x v="133"/>
      <x v="12"/>
      <x v="442"/>
    </i>
    <i>
      <x v="404"/>
      <x v="16"/>
      <x v="72"/>
      <x v="60"/>
      <x v="235"/>
    </i>
    <i>
      <x v="405"/>
      <x v="16"/>
      <x v="56"/>
      <x v="53"/>
      <x v="137"/>
    </i>
    <i>
      <x v="406"/>
      <x v="16"/>
      <x v="130"/>
      <x v="97"/>
      <x v="432"/>
    </i>
    <i>
      <x v="407"/>
      <x v="16"/>
      <x v="89"/>
      <x v="71"/>
      <x v="297"/>
    </i>
    <i>
      <x v="408"/>
      <x v="16"/>
      <x v="140"/>
      <x v="104"/>
      <x v="475"/>
    </i>
    <i>
      <x v="409"/>
      <x v="16"/>
      <x v="130"/>
      <x v="97"/>
      <x v="435"/>
    </i>
    <i>
      <x v="410"/>
      <x v="16"/>
      <x v="64"/>
      <x v="57"/>
      <x v="182"/>
    </i>
    <i>
      <x v="411"/>
      <x v="16"/>
      <x v="8"/>
      <x v="24"/>
      <x v="34"/>
    </i>
    <i>
      <x v="412"/>
      <x v="16"/>
      <x v="16"/>
      <x v="32"/>
      <x v="52"/>
    </i>
    <i>
      <x v="413"/>
      <x v="16"/>
      <x v="9"/>
      <x v="25"/>
      <x v="35"/>
    </i>
    <i>
      <x v="414"/>
      <x v="13"/>
      <x v="108"/>
      <x v="199"/>
      <x v="309"/>
    </i>
    <i>
      <x v="415"/>
      <x v="16"/>
      <x v="67"/>
      <x v="58"/>
      <x v="210"/>
    </i>
    <i>
      <x v="416"/>
      <x v="16"/>
      <x v="127"/>
      <x v="96"/>
      <x v="422"/>
    </i>
    <i>
      <x v="417"/>
      <x v="16"/>
      <x v="64"/>
      <x v="57"/>
      <x v="192"/>
    </i>
    <i>
      <x v="418"/>
      <x v="16"/>
      <x v="140"/>
      <x v="104"/>
      <x v="474"/>
    </i>
    <i>
      <x v="419"/>
      <x v="16"/>
      <x v="110"/>
      <x v="82"/>
      <x v="356"/>
    </i>
    <i>
      <x v="420"/>
      <x v="16"/>
      <x v="67"/>
      <x v="58"/>
      <x v="207"/>
    </i>
    <i>
      <x v="421"/>
      <x v="16"/>
      <x v="95"/>
      <x v="75"/>
      <x v="304"/>
    </i>
    <i>
      <x v="422"/>
      <x v="16"/>
      <x v="4"/>
      <x v="20"/>
      <x v="22"/>
    </i>
    <i>
      <x v="423"/>
      <x v="16"/>
      <x v="72"/>
      <x v="60"/>
      <x v="238"/>
    </i>
    <i>
      <x v="424"/>
      <x v="13"/>
      <x v="108"/>
      <x v="213"/>
      <x v="334"/>
    </i>
    <i>
      <x v="425"/>
      <x v="16"/>
      <x v="5"/>
      <x v="21"/>
      <x v="31"/>
    </i>
    <i>
      <x v="426"/>
      <x v="4"/>
      <x v="29"/>
      <x v="144"/>
      <x v="111"/>
    </i>
    <i>
      <x v="427"/>
      <x v="4"/>
      <x v="29"/>
      <x v="229"/>
      <x v="381"/>
    </i>
    <i>
      <x v="428"/>
      <x v="5"/>
      <x v="65"/>
      <x v="241"/>
      <x v="417"/>
    </i>
    <i>
      <x v="429"/>
      <x v="16"/>
      <x v="57"/>
      <x v="54"/>
      <x v="139"/>
    </i>
    <i>
      <x v="430"/>
      <x v="16"/>
      <x v="10"/>
      <x v="26"/>
      <x v="36"/>
    </i>
    <i>
      <x v="431"/>
      <x v="16"/>
      <x v="115"/>
      <x v="85"/>
      <x v="376"/>
    </i>
    <i>
      <x v="432"/>
      <x v="16"/>
      <x v="11"/>
      <x v="27"/>
      <x v="41"/>
    </i>
    <i>
      <x v="433"/>
      <x v="2"/>
      <x v="20"/>
      <x v="217"/>
      <x v="342"/>
    </i>
    <i>
      <x v="434"/>
      <x v="5"/>
      <x v="65"/>
      <x v="191"/>
      <x v="281"/>
    </i>
    <i>
      <x v="435"/>
      <x/>
      <x v="17"/>
      <x v="186"/>
      <x v="258"/>
    </i>
    <i>
      <x v="436"/>
      <x v="1"/>
      <x v="18"/>
      <x v="242"/>
      <x v="418"/>
    </i>
    <i>
      <x v="437"/>
      <x v="1"/>
      <x v="18"/>
      <x v="255"/>
      <x v="492"/>
    </i>
    <i>
      <x v="438"/>
      <x v="16"/>
      <x v="112"/>
      <x v="83"/>
      <x v="366"/>
    </i>
    <i>
      <x v="439"/>
      <x v="13"/>
      <x v="108"/>
      <x v="146"/>
      <x v="118"/>
    </i>
    <i>
      <x v="440"/>
      <x v="13"/>
      <x v="108"/>
      <x v="158"/>
      <x v="143"/>
    </i>
    <i>
      <x v="441"/>
      <x v="14"/>
      <x v="129"/>
      <x v="185"/>
      <x v="249"/>
    </i>
    <i>
      <x v="442"/>
      <x v="16"/>
      <x v="31"/>
      <x v="39"/>
      <x v="85"/>
    </i>
    <i>
      <x v="443"/>
      <x v="16"/>
      <x v="64"/>
      <x v="57"/>
      <x v="179"/>
    </i>
    <i>
      <x v="444"/>
      <x v="16"/>
      <x v="140"/>
      <x v="104"/>
      <x v="480"/>
    </i>
    <i>
      <x v="445"/>
      <x v="16"/>
      <x v="63"/>
      <x v="56"/>
      <x v="153"/>
    </i>
    <i>
      <x v="446"/>
      <x v="16"/>
      <x v="117"/>
      <x v="87"/>
      <x v="395"/>
    </i>
    <i>
      <x v="447"/>
      <x v="16"/>
      <x v="67"/>
      <x v="58"/>
      <x v="206"/>
    </i>
    <i>
      <x v="448"/>
      <x v="16"/>
      <x v="120"/>
      <x v="89"/>
      <x v="402"/>
    </i>
    <i>
      <x v="449"/>
      <x v="16"/>
      <x v="44"/>
      <x v="47"/>
      <x v="108"/>
    </i>
    <i>
      <x v="450"/>
      <x v="16"/>
      <x v="4"/>
      <x v="20"/>
      <x v="20"/>
    </i>
    <i>
      <x v="451"/>
      <x v="16"/>
      <x v="72"/>
      <x v="60"/>
      <x v="233"/>
    </i>
    <i>
      <x v="452"/>
      <x v="16"/>
      <x v="87"/>
      <x v="69"/>
      <x v="286"/>
    </i>
    <i>
      <x v="453"/>
      <x v="16"/>
      <x v="63"/>
      <x v="56"/>
      <x v="154"/>
    </i>
    <i>
      <x v="454"/>
      <x v="12"/>
      <x v="106"/>
      <x v="119"/>
      <x v="26"/>
    </i>
    <i>
      <x v="455"/>
      <x v="16"/>
      <x v="39"/>
      <x v="45"/>
      <x v="100"/>
    </i>
    <i>
      <x v="456"/>
      <x v="16"/>
      <x v="79"/>
      <x v="64"/>
      <x v="260"/>
    </i>
    <i>
      <x v="457"/>
      <x v="12"/>
      <x v="106"/>
      <x v="177"/>
      <x v="204"/>
    </i>
    <i>
      <x v="458"/>
      <x v="16"/>
      <x v="62"/>
      <x v="55"/>
      <x v="151"/>
    </i>
    <i>
      <x v="459"/>
      <x v="14"/>
      <x v="129"/>
      <x v="234"/>
      <x v="387"/>
    </i>
    <i>
      <x v="460"/>
      <x v="16"/>
      <x v="112"/>
      <x v="83"/>
      <x v="365"/>
    </i>
    <i>
      <x v="461"/>
      <x v="16"/>
      <x v="5"/>
      <x v="21"/>
      <x v="30"/>
    </i>
    <i>
      <x v="462"/>
      <x v="16"/>
      <x v="63"/>
      <x v="56"/>
      <x v="166"/>
    </i>
    <i>
      <x v="463"/>
      <x v="16"/>
      <x v="138"/>
      <x v="102"/>
      <x v="457"/>
    </i>
    <i>
      <x v="464"/>
      <x v="16"/>
      <x v="96"/>
      <x v="76"/>
      <x v="311"/>
    </i>
    <i>
      <x v="465"/>
      <x v="16"/>
      <x v="144"/>
      <x v="107"/>
      <x v="495"/>
    </i>
    <i>
      <x v="466"/>
      <x v="16"/>
      <x v="13"/>
      <x v="29"/>
      <x v="45"/>
    </i>
    <i>
      <x v="467"/>
      <x v="16"/>
      <x v="117"/>
      <x v="87"/>
      <x v="396"/>
    </i>
    <i>
      <x v="468"/>
      <x v="16"/>
      <x v="37"/>
      <x v="43"/>
      <x v="96"/>
    </i>
    <i>
      <x v="469"/>
      <x v="16"/>
      <x v="75"/>
      <x v="62"/>
      <x v="255"/>
    </i>
    <i>
      <x v="470"/>
      <x v="16"/>
      <x v="3"/>
      <x v="19"/>
      <x v="19"/>
    </i>
    <i>
      <x v="471"/>
      <x v="4"/>
      <x v="29"/>
      <x v="144"/>
      <x v="112"/>
    </i>
    <i>
      <x v="472"/>
      <x v="16"/>
      <x v="55"/>
      <x v="52"/>
      <x v="132"/>
    </i>
    <i>
      <x v="473"/>
      <x v="16"/>
      <x v="134"/>
      <x v="99"/>
      <x v="440"/>
    </i>
    <i>
      <x v="474"/>
      <x v="16"/>
      <x v="109"/>
      <x v="81"/>
      <x v="353"/>
    </i>
    <i>
      <x v="475"/>
      <x v="16"/>
      <x v="63"/>
      <x v="56"/>
      <x v="160"/>
    </i>
    <i>
      <x v="476"/>
      <x v="16"/>
      <x v="26"/>
      <x v="35"/>
      <x v="73"/>
    </i>
    <i>
      <x v="477"/>
      <x v="16"/>
      <x v="34"/>
      <x v="42"/>
      <x v="94"/>
    </i>
    <i>
      <x v="478"/>
      <x v="16"/>
      <x v="49"/>
      <x v="48"/>
      <x v="115"/>
    </i>
    <i>
      <x v="479"/>
      <x v="10"/>
      <x v="141"/>
      <x v="14"/>
      <x v="484"/>
    </i>
    <i>
      <x v="480"/>
      <x v="10"/>
      <x v="53"/>
      <x v="4"/>
      <x v="128"/>
    </i>
    <i>
      <x v="481"/>
      <x v="10"/>
      <x v="119"/>
      <x v="11"/>
      <x v="403"/>
    </i>
    <i>
      <x v="482"/>
      <x v="10"/>
      <x v="111"/>
      <x v="10"/>
      <x v="360"/>
    </i>
    <i>
      <x v="483"/>
      <x v="10"/>
      <x v="107"/>
      <x v="9"/>
      <x v="347"/>
    </i>
    <i>
      <x v="484"/>
      <x v="16"/>
      <x v="15"/>
      <x v="31"/>
      <x v="51"/>
    </i>
    <i>
      <x v="485"/>
      <x v="16"/>
      <x v="64"/>
      <x v="57"/>
      <x v="191"/>
    </i>
    <i>
      <x v="486"/>
      <x v="17"/>
      <x v="128"/>
      <x v="155"/>
      <x v="134"/>
    </i>
    <i>
      <x v="487"/>
      <x v="16"/>
      <x v="130"/>
      <x v="97"/>
      <x v="434"/>
    </i>
    <i>
      <x v="488"/>
      <x v="16"/>
      <x v="73"/>
      <x v="61"/>
      <x v="243"/>
    </i>
    <i>
      <x v="489"/>
      <x v="17"/>
      <x v="71"/>
      <x v="221"/>
      <x v="354"/>
    </i>
    <i>
      <x v="490"/>
      <x v="16"/>
      <x v="72"/>
      <x v="60"/>
      <x v="240"/>
    </i>
    <i>
      <x v="491"/>
      <x v="16"/>
      <x v="50"/>
      <x v="49"/>
      <x v="121"/>
    </i>
    <i>
      <x v="492"/>
      <x v="16"/>
      <x v="15"/>
      <x v="31"/>
      <x v="50"/>
    </i>
    <i>
      <x v="493"/>
      <x v="16"/>
      <x v="64"/>
      <x v="57"/>
      <x v="184"/>
    </i>
    <i>
      <x v="494"/>
      <x v="16"/>
      <x v="140"/>
      <x v="104"/>
      <x v="479"/>
    </i>
    <i>
      <x v="495"/>
      <x v="16"/>
      <x v="77"/>
      <x v="63"/>
      <x v="257"/>
    </i>
    <i>
      <x v="496"/>
      <x v="7"/>
      <x v="19"/>
      <x v="2"/>
      <x v="54"/>
    </i>
    <i>
      <x v="497"/>
      <x v="16"/>
      <x v="64"/>
      <x v="57"/>
      <x v="177"/>
    </i>
    <i t="grand">
      <x/>
    </i>
  </rowItems>
  <colFields count="4">
    <field x="0"/>
    <field x="1"/>
    <field x="2"/>
    <field x="-2"/>
  </colFields>
  <colItems count="15">
    <i>
      <x/>
      <x/>
      <x/>
      <x/>
    </i>
    <i r="3" i="1">
      <x v="1"/>
    </i>
    <i r="3" i="2">
      <x v="2"/>
    </i>
    <i r="2">
      <x v="1"/>
      <x/>
    </i>
    <i r="3" i="1">
      <x v="1"/>
    </i>
    <i r="3" i="2">
      <x v="2"/>
    </i>
    <i r="2">
      <x v="2"/>
      <x/>
    </i>
    <i r="3" i="1">
      <x v="1"/>
    </i>
    <i r="3" i="2">
      <x v="2"/>
    </i>
    <i r="1">
      <x v="1"/>
      <x v="3"/>
      <x/>
    </i>
    <i r="3" i="1">
      <x v="1"/>
    </i>
    <i r="3" i="2">
      <x v="2"/>
    </i>
    <i t="grand">
      <x/>
    </i>
    <i t="grand" i="1">
      <x/>
    </i>
    <i t="grand" i="2">
      <x/>
    </i>
  </colItems>
  <pageFields count="2">
    <pageField fld="8" hier="10" name="[География].[География].[Область].&amp;[_ЦЕНТР]&amp;[Ярославская обл]" cap="Ярославская обл"/>
    <pageField fld="23" hier="19" name="[Продукты].[БрендПродукт].[All]" cap="All"/>
  </pageFields>
  <dataFields count="3">
    <dataField fld="5" baseField="0" baseItem="0"/>
    <dataField fld="7" baseField="0" baseItem="0"/>
    <dataField fld="6" baseField="0" baseItem="0" numFmtId="9"/>
  </dataFields>
  <pivotHierarchies count="87">
    <pivotHierarchy>
      <mps count="2">
        <mp field="3"/>
        <mp field="4"/>
      </mps>
    </pivotHierarchy>
    <pivotHierarchy/>
    <pivotHierarchy/>
    <pivotHierarchy/>
    <pivotHierarchy>
      <mps count="1">
        <mp field="31"/>
      </mps>
    </pivotHierarchy>
    <pivotHierarchy>
      <mps count="1">
        <mp field="29"/>
      </mps>
    </pivotHierarchy>
    <pivotHierarchy>
      <mps count="1">
        <mp field="33"/>
      </mps>
    </pivotHierarchy>
    <pivotHierarchy/>
    <pivotHierarchy/>
    <pivotHierarchy/>
    <pivotHierarchy>
      <mps count="7">
        <mp field="16"/>
        <mp field="17"/>
        <mp field="18"/>
        <mp field="19"/>
        <mp field="20"/>
        <mp field="21"/>
        <mp field="22"/>
      </mps>
    </pivotHierarchy>
    <pivotHierarchy/>
    <pivotHierarchy/>
    <pivotHierarchy/>
    <pivotHierarchy/>
    <pivotHierarchy/>
    <pivotHierarchy/>
    <pivotHierarchy/>
    <pivotHierarchy/>
    <pivotHierarchy>
      <mps count="1">
        <mp field="2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5">
    <rowHierarchyUsage hierarchyUsage="15"/>
    <rowHierarchyUsage hierarchyUsage="4"/>
    <rowHierarchyUsage hierarchyUsage="5"/>
    <rowHierarchyUsage hierarchyUsage="6"/>
    <rowHierarchyUsage hierarchyUsage="13"/>
  </rowHierarchiesUsage>
  <colHierarchiesUsage count="2">
    <colHierarchyUsage hierarchyUsage="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9BBCD5-8860-4C28-A33C-677F910F08D1}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outline="1" outlineData="1" multipleFieldFilters="0" fieldListSortAscending="1">
  <location ref="A1:G67" firstHeaderRow="1" firstDataRow="4" firstDataCol="1"/>
  <pivotFields count="9">
    <pivotField axis="axisCol" allDrilled="1" subtotalTop="0" showAll="0" dataSourceSort="1" defaultSubtotal="0">
      <items count="1">
        <item c="1" x="0" d="1"/>
      </items>
    </pivotField>
    <pivotField axis="axisCol" subtotalTop="0" showAll="0" dataSourceSort="1" defaultSubtotal="0">
      <items count="1">
        <item s="1" c="1" x="0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5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3">
    <field x="0"/>
    <field x="1"/>
    <field x="-2"/>
  </colFields>
  <colItems count="6">
    <i>
      <x/>
      <x/>
      <x/>
    </i>
    <i r="2" i="1">
      <x v="1"/>
    </i>
    <i r="2" i="2">
      <x v="2"/>
    </i>
    <i t="grand">
      <x/>
    </i>
    <i t="grand" i="1">
      <x/>
    </i>
    <i t="grand" i="2">
      <x/>
    </i>
  </colItems>
  <dataFields count="3">
    <dataField fld="8" baseField="0" baseItem="0"/>
    <dataField fld="6" baseField="0" baseItem="0"/>
    <dataField fld="7" baseField="0" baseItem="0"/>
  </dataFields>
  <pivotHierarchies count="87"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0"/>
  </rowHierarchiesUsage>
  <colHierarchiesUsage count="2">
    <colHierarchyUsage hierarchyUsage="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родукты" xr10:uid="{EC54F056-4FC2-4043-A1AE-6F31558AD867}" sourceName="[Продукты].[БрендПродукт]">
  <data>
    <olap pivotCacheId="491343299">
      <levels count="3">
        <level uniqueName="[Продукты].[БрендПродукт].[(All)]" sourceCaption="(All)" count="0"/>
        <level uniqueName="[Продукты].[БрендПродукт].[Бренд]" sourceCaption="Бренд" count="4">
          <ranges>
            <range startItem="0">
              <i n="[Продукты].[БрендПродукт].[Бренд].&amp;[АНАЛЬГИН]" c="АНАЛЬГИН"/>
              <i n="[Продукты].[БрендПродукт].[Бренд].&amp;[АСПИРИН]" c="АСПИРИН"/>
              <i n="[Продукты].[БрендПродукт].[Бренд].&amp;[ВАЛИДОЛ]" c="ВАЛИДОЛ"/>
              <i n="[Продукты].[БрендПродукт].[Бренд].&amp;[ФЕРУМ]" c="ФЕРУМ"/>
            </range>
          </ranges>
        </level>
        <level uniqueName="[Продукты].[БрендПродукт].[Sku]" sourceCaption="Sku" count="5">
          <ranges>
            <range startItem="0">
              <i n="[Продукты].[БрендПродукт].[Sku].&amp;[АНАЛЬГИН №30]" c="АНАЛЬГИН №30">
                <p n="[Продукты].[БрендПродукт].[Бренд].&amp;[АНАЛЬГИН]"/>
              </i>
              <i n="[Продукты].[БрендПродукт].[Sku].&amp;[АСПИРИН №10]" c="АСПИРИН №10">
                <p n="[Продукты].[БрендПродукт].[Бренд].&amp;[АСПИРИН]"/>
              </i>
              <i n="[Продукты].[БрендПродукт].[Sku].&amp;[ВАЛИДОЛ №30]" c="ВАЛИДОЛ №30">
                <p n="[Продукты].[БрендПродукт].[Бренд].&amp;[ВАЛИДОЛ]"/>
              </i>
              <i n="[Продукты].[БрендПродукт].[Sku].&amp;[ФЕРУМ №10]" c="ФЕРУМ №10">
                <p n="[Продукты].[БрендПродукт].[Бренд].&amp;[ФЕРУМ]"/>
              </i>
              <i n="[Продукты].[БрендПродукт].[Sku].&amp;[ФЕРУМ №20]" c="ФЕРУМ №20">
                <p n="[Продукты].[БрендПродукт].[Бренд].&amp;[ФЕРУМ]"/>
              </i>
            </range>
          </ranges>
        </level>
      </levels>
      <selections count="1">
        <selection n="[Продукты].[БрендПродукт].[Sku].&amp;[ФЕРУМ №20]">
          <p n="[Продукты].[БрендПродукт].[Бренд].&amp;[ФЕРУМ]"/>
        </selection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Бренд" xr10:uid="{EDDC0984-B095-4E28-8CD4-0A9DCC154E42}" cache="Срез_Продукты" caption="Бренды" level="1" lockedPosition="1" rowHeight="241300"/>
  <slicer name="Sku" xr10:uid="{AE3887B7-60F2-44DE-B558-4D92AAF4CD70}" cache="Срез_Продукты" caption="Sku" columnCount="2" level="2" lockedPosition="1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09BB-538B-49AD-9E6A-7D562DF6DCF0}">
  <dimension ref="A1"/>
  <sheetViews>
    <sheetView tabSelected="1" workbookViewId="0">
      <selection activeCell="S34" sqref="S3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8"/>
  <sheetViews>
    <sheetView workbookViewId="0">
      <selection activeCell="A7" sqref="A7"/>
    </sheetView>
  </sheetViews>
  <sheetFormatPr defaultColWidth="14.26953125" defaultRowHeight="14.5" x14ac:dyDescent="0.35"/>
  <cols>
    <col min="1" max="1" width="38.1796875" bestFit="1" customWidth="1"/>
    <col min="2" max="2" width="20.81640625" bestFit="1" customWidth="1"/>
    <col min="3" max="3" width="12.26953125" bestFit="1" customWidth="1"/>
    <col min="4" max="4" width="12.1796875" bestFit="1" customWidth="1"/>
    <col min="5" max="5" width="13.453125" bestFit="1" customWidth="1"/>
    <col min="6" max="6" width="12.26953125" bestFit="1" customWidth="1"/>
    <col min="7" max="7" width="12.1796875" bestFit="1" customWidth="1"/>
    <col min="8" max="8" width="13.453125" bestFit="1" customWidth="1"/>
    <col min="9" max="9" width="12.26953125" bestFit="1" customWidth="1"/>
    <col min="10" max="10" width="12.1796875" bestFit="1" customWidth="1"/>
    <col min="11" max="11" width="13.453125" bestFit="1" customWidth="1"/>
    <col min="12" max="12" width="12.26953125" bestFit="1" customWidth="1"/>
    <col min="13" max="13" width="12.1796875" bestFit="1" customWidth="1"/>
    <col min="14" max="14" width="13.453125" bestFit="1" customWidth="1"/>
    <col min="15" max="15" width="12.26953125" bestFit="1" customWidth="1"/>
    <col min="16" max="16" width="12.1796875" bestFit="1" customWidth="1"/>
    <col min="17" max="17" width="13.453125" bestFit="1" customWidth="1"/>
    <col min="18" max="18" width="12.26953125" bestFit="1" customWidth="1"/>
    <col min="19" max="19" width="12.1796875" bestFit="1" customWidth="1"/>
    <col min="20" max="20" width="13.453125" bestFit="1" customWidth="1"/>
    <col min="21" max="21" width="12.26953125" bestFit="1" customWidth="1"/>
    <col min="22" max="22" width="12.1796875" bestFit="1" customWidth="1"/>
    <col min="23" max="23" width="18.1796875" bestFit="1" customWidth="1"/>
    <col min="24" max="24" width="14" bestFit="1" customWidth="1"/>
    <col min="25" max="25" width="16.81640625" bestFit="1" customWidth="1"/>
    <col min="26" max="26" width="13.453125" bestFit="1" customWidth="1"/>
    <col min="27" max="27" width="12.26953125" bestFit="1" customWidth="1"/>
    <col min="28" max="28" width="12.1796875" bestFit="1" customWidth="1"/>
    <col min="29" max="29" width="12.26953125" bestFit="1" customWidth="1"/>
    <col min="30" max="30" width="18.1796875" bestFit="1" customWidth="1"/>
    <col min="31" max="31" width="14" bestFit="1" customWidth="1"/>
    <col min="32" max="32" width="16.81640625" bestFit="1" customWidth="1"/>
    <col min="33" max="33" width="13.54296875" bestFit="1" customWidth="1"/>
    <col min="34" max="34" width="13.453125" bestFit="1" customWidth="1"/>
    <col min="35" max="35" width="9.81640625" bestFit="1" customWidth="1"/>
    <col min="36" max="36" width="12.1796875" bestFit="1" customWidth="1"/>
    <col min="37" max="37" width="12.26953125" bestFit="1" customWidth="1"/>
    <col min="38" max="38" width="18.1796875" bestFit="1" customWidth="1"/>
    <col min="39" max="39" width="14" bestFit="1" customWidth="1"/>
    <col min="40" max="40" width="16.81640625" bestFit="1" customWidth="1"/>
    <col min="41" max="41" width="14.7265625" bestFit="1" customWidth="1"/>
    <col min="42" max="42" width="13.453125" bestFit="1" customWidth="1"/>
    <col min="43" max="43" width="9.81640625" bestFit="1" customWidth="1"/>
    <col min="44" max="44" width="12.1796875" bestFit="1" customWidth="1"/>
    <col min="45" max="45" width="12.26953125" bestFit="1" customWidth="1"/>
    <col min="46" max="46" width="13.453125" bestFit="1" customWidth="1"/>
    <col min="47" max="47" width="9.81640625" bestFit="1" customWidth="1"/>
    <col min="48" max="48" width="12.1796875" bestFit="1" customWidth="1"/>
    <col min="49" max="49" width="12.26953125" bestFit="1" customWidth="1"/>
    <col min="50" max="50" width="18.1796875" bestFit="1" customWidth="1"/>
    <col min="51" max="51" width="14" bestFit="1" customWidth="1"/>
    <col min="52" max="52" width="16.81640625" bestFit="1" customWidth="1"/>
    <col min="53" max="53" width="14.7265625" bestFit="1" customWidth="1"/>
  </cols>
  <sheetData>
    <row r="1" spans="1:25" x14ac:dyDescent="0.35">
      <c r="B1" s="1" t="s">
        <v>0</v>
      </c>
    </row>
    <row r="2" spans="1:25" x14ac:dyDescent="0.35">
      <c r="B2" t="s">
        <v>934</v>
      </c>
      <c r="E2" t="s">
        <v>1</v>
      </c>
      <c r="W2" t="s">
        <v>4</v>
      </c>
      <c r="X2" t="s">
        <v>25</v>
      </c>
      <c r="Y2" t="s">
        <v>5</v>
      </c>
    </row>
    <row r="3" spans="1:25" x14ac:dyDescent="0.35">
      <c r="E3" t="s">
        <v>13</v>
      </c>
      <c r="H3" t="s">
        <v>14</v>
      </c>
      <c r="Q3" t="s">
        <v>15</v>
      </c>
      <c r="T3" t="s">
        <v>16</v>
      </c>
    </row>
    <row r="4" spans="1:25" x14ac:dyDescent="0.35">
      <c r="H4" t="s">
        <v>32</v>
      </c>
      <c r="K4" t="s">
        <v>33</v>
      </c>
      <c r="N4" t="s">
        <v>34</v>
      </c>
    </row>
    <row r="5" spans="1:25" x14ac:dyDescent="0.35">
      <c r="A5" s="1" t="s">
        <v>17</v>
      </c>
      <c r="B5" t="s">
        <v>3</v>
      </c>
      <c r="C5" t="s">
        <v>26</v>
      </c>
      <c r="D5" t="s">
        <v>6</v>
      </c>
      <c r="E5" t="s">
        <v>3</v>
      </c>
      <c r="F5" t="s">
        <v>26</v>
      </c>
      <c r="G5" t="s">
        <v>6</v>
      </c>
      <c r="H5" t="s">
        <v>3</v>
      </c>
      <c r="I5" t="s">
        <v>26</v>
      </c>
      <c r="J5" t="s">
        <v>6</v>
      </c>
      <c r="K5" t="s">
        <v>3</v>
      </c>
      <c r="L5" t="s">
        <v>26</v>
      </c>
      <c r="M5" t="s">
        <v>6</v>
      </c>
      <c r="N5" t="s">
        <v>3</v>
      </c>
      <c r="O5" t="s">
        <v>26</v>
      </c>
      <c r="P5" t="s">
        <v>6</v>
      </c>
      <c r="Q5" t="s">
        <v>3</v>
      </c>
      <c r="R5" t="s">
        <v>26</v>
      </c>
      <c r="S5" t="s">
        <v>6</v>
      </c>
      <c r="T5" t="s">
        <v>3</v>
      </c>
      <c r="U5" t="s">
        <v>26</v>
      </c>
      <c r="V5" t="s">
        <v>6</v>
      </c>
    </row>
    <row r="6" spans="1:25" x14ac:dyDescent="0.35">
      <c r="A6" s="5" t="s">
        <v>18</v>
      </c>
      <c r="B6" s="2">
        <v>1048933740</v>
      </c>
      <c r="C6" s="2">
        <v>783350862.14699972</v>
      </c>
      <c r="D6" s="6">
        <v>1.339034385083963</v>
      </c>
      <c r="E6" s="2">
        <v>318035610</v>
      </c>
      <c r="F6" s="2">
        <v>783350862.14699972</v>
      </c>
      <c r="G6" s="7">
        <v>0.4059938213744112</v>
      </c>
      <c r="H6" s="2">
        <v>103419345</v>
      </c>
      <c r="I6" s="2">
        <v>783350862.14699972</v>
      </c>
      <c r="J6" s="7">
        <v>0.13202174146658799</v>
      </c>
      <c r="K6" s="42"/>
      <c r="L6" s="2">
        <v>783350862.14699972</v>
      </c>
      <c r="M6" s="8"/>
      <c r="N6" s="42"/>
      <c r="O6" s="2">
        <v>783350862.14699972</v>
      </c>
      <c r="P6" s="8"/>
      <c r="Q6" s="42"/>
      <c r="R6" s="2">
        <v>783350862.14699972</v>
      </c>
      <c r="S6" s="8"/>
      <c r="T6" s="42"/>
      <c r="U6" s="2">
        <v>783350862.14699972</v>
      </c>
      <c r="V6" s="8"/>
      <c r="W6" s="2">
        <v>1470388695</v>
      </c>
      <c r="X6" s="2">
        <v>783350862.14699972</v>
      </c>
      <c r="Y6" s="6">
        <v>1.877049947924962</v>
      </c>
    </row>
    <row r="7" spans="1:25" x14ac:dyDescent="0.35">
      <c r="A7" s="5" t="s">
        <v>19</v>
      </c>
      <c r="B7" s="2">
        <v>89345115</v>
      </c>
      <c r="C7" s="2"/>
      <c r="D7" s="7"/>
      <c r="E7" s="2">
        <v>22195170</v>
      </c>
      <c r="F7" s="2"/>
      <c r="G7" s="7"/>
      <c r="H7" s="2">
        <v>7923420</v>
      </c>
      <c r="I7" s="2"/>
      <c r="J7" s="7"/>
      <c r="K7" s="42"/>
      <c r="L7" s="2"/>
      <c r="M7" s="8"/>
      <c r="N7" s="42"/>
      <c r="O7" s="2"/>
      <c r="P7" s="8"/>
      <c r="Q7" s="42"/>
      <c r="R7" s="2"/>
      <c r="S7" s="8"/>
      <c r="T7" s="42"/>
      <c r="U7" s="2"/>
      <c r="V7" s="8"/>
      <c r="W7" s="2">
        <v>119463705</v>
      </c>
      <c r="X7" s="2"/>
      <c r="Y7" s="7"/>
    </row>
    <row r="8" spans="1:25" x14ac:dyDescent="0.35">
      <c r="A8" s="5" t="s">
        <v>20</v>
      </c>
      <c r="B8" s="2">
        <v>239461710</v>
      </c>
      <c r="C8" s="2">
        <v>205576437.32100001</v>
      </c>
      <c r="D8" s="6">
        <v>1.1648305278590336</v>
      </c>
      <c r="E8" s="2">
        <v>66348150</v>
      </c>
      <c r="F8" s="2">
        <v>205576437.32100001</v>
      </c>
      <c r="G8" s="7">
        <v>0.32274199740313536</v>
      </c>
      <c r="H8" s="2">
        <v>27885570</v>
      </c>
      <c r="I8" s="2">
        <v>205576437.32100001</v>
      </c>
      <c r="J8" s="7">
        <v>0.13564574988940836</v>
      </c>
      <c r="K8" s="42"/>
      <c r="L8" s="2">
        <v>205576437.32100001</v>
      </c>
      <c r="M8" s="8"/>
      <c r="N8" s="42"/>
      <c r="O8" s="2">
        <v>205576437.32100001</v>
      </c>
      <c r="P8" s="8"/>
      <c r="Q8" s="42"/>
      <c r="R8" s="2">
        <v>205576437.32100001</v>
      </c>
      <c r="S8" s="8"/>
      <c r="T8" s="42"/>
      <c r="U8" s="2">
        <v>205576437.32100001</v>
      </c>
      <c r="V8" s="8"/>
      <c r="W8" s="2">
        <v>333695430</v>
      </c>
      <c r="X8" s="2">
        <v>205576437.32100001</v>
      </c>
      <c r="Y8" s="6">
        <v>1.6232182751515774</v>
      </c>
    </row>
    <row r="9" spans="1:25" x14ac:dyDescent="0.35">
      <c r="A9" s="5" t="s">
        <v>21</v>
      </c>
      <c r="B9" s="42"/>
      <c r="C9" s="42"/>
      <c r="D9" s="8"/>
      <c r="E9" s="42"/>
      <c r="F9" s="42"/>
      <c r="G9" s="8"/>
      <c r="H9" s="42"/>
      <c r="I9" s="42"/>
      <c r="J9" s="8"/>
      <c r="K9" s="42"/>
      <c r="L9" s="42"/>
      <c r="M9" s="8"/>
      <c r="N9" s="42"/>
      <c r="O9" s="42"/>
      <c r="P9" s="8"/>
      <c r="Q9" s="42"/>
      <c r="R9" s="42"/>
      <c r="S9" s="8"/>
      <c r="T9" s="42"/>
      <c r="U9" s="42"/>
      <c r="V9" s="8"/>
      <c r="W9" s="42"/>
      <c r="X9" s="42"/>
      <c r="Y9" s="8"/>
    </row>
    <row r="10" spans="1:25" x14ac:dyDescent="0.35">
      <c r="A10" s="43" t="s">
        <v>926</v>
      </c>
      <c r="B10" s="2">
        <v>25260930</v>
      </c>
      <c r="C10" s="2">
        <v>17587249.982999999</v>
      </c>
      <c r="D10" s="6">
        <v>1.4363206313902088</v>
      </c>
      <c r="E10" s="2">
        <v>8618160</v>
      </c>
      <c r="F10" s="2">
        <v>17587249.982999999</v>
      </c>
      <c r="G10" s="7">
        <v>0.4900231706679779</v>
      </c>
      <c r="H10" s="2">
        <v>2327010</v>
      </c>
      <c r="I10" s="2">
        <v>17587249.982999999</v>
      </c>
      <c r="J10" s="7">
        <v>0.13231232866134898</v>
      </c>
      <c r="K10" s="42"/>
      <c r="L10" s="2">
        <v>17587249.982999999</v>
      </c>
      <c r="M10" s="8"/>
      <c r="N10" s="42"/>
      <c r="O10" s="2">
        <v>17587249.982999999</v>
      </c>
      <c r="P10" s="8"/>
      <c r="Q10" s="42"/>
      <c r="R10" s="2">
        <v>17587249.982999999</v>
      </c>
      <c r="S10" s="8"/>
      <c r="T10" s="42"/>
      <c r="U10" s="2">
        <v>17587249.982999999</v>
      </c>
      <c r="V10" s="8"/>
      <c r="W10" s="2">
        <v>36206100</v>
      </c>
      <c r="X10" s="2">
        <v>17587249.982999999</v>
      </c>
      <c r="Y10" s="6">
        <v>2.0586561307195357</v>
      </c>
    </row>
    <row r="11" spans="1:25" x14ac:dyDescent="0.35">
      <c r="A11" s="43" t="s">
        <v>927</v>
      </c>
      <c r="B11" s="2">
        <v>30298965</v>
      </c>
      <c r="C11" s="2">
        <v>16929674.981999997</v>
      </c>
      <c r="D11" s="6">
        <v>1.7896956103536852</v>
      </c>
      <c r="E11" s="2">
        <v>7733700</v>
      </c>
      <c r="F11" s="2">
        <v>16929674.981999997</v>
      </c>
      <c r="G11" s="7">
        <v>0.45681325886188839</v>
      </c>
      <c r="H11" s="2">
        <v>3641685</v>
      </c>
      <c r="I11" s="2">
        <v>16929674.981999997</v>
      </c>
      <c r="J11" s="7">
        <v>0.21510661036741222</v>
      </c>
      <c r="K11" s="42"/>
      <c r="L11" s="2">
        <v>16929674.981999997</v>
      </c>
      <c r="M11" s="8"/>
      <c r="N11" s="42"/>
      <c r="O11" s="2">
        <v>16929674.981999997</v>
      </c>
      <c r="P11" s="8"/>
      <c r="Q11" s="42"/>
      <c r="R11" s="2">
        <v>16929674.981999997</v>
      </c>
      <c r="S11" s="8"/>
      <c r="T11" s="42"/>
      <c r="U11" s="2">
        <v>16929674.981999997</v>
      </c>
      <c r="V11" s="8"/>
      <c r="W11" s="2">
        <v>41674350</v>
      </c>
      <c r="X11" s="2">
        <v>16929674.981999997</v>
      </c>
      <c r="Y11" s="6">
        <v>2.4616154795829859</v>
      </c>
    </row>
    <row r="12" spans="1:25" x14ac:dyDescent="0.35">
      <c r="A12" s="43" t="s">
        <v>928</v>
      </c>
      <c r="B12" s="2">
        <v>24608175</v>
      </c>
      <c r="C12" s="2">
        <v>14706374.991</v>
      </c>
      <c r="D12" s="6">
        <v>1.6732998454792358</v>
      </c>
      <c r="E12" s="2">
        <v>7927500</v>
      </c>
      <c r="F12" s="2">
        <v>14706374.991</v>
      </c>
      <c r="G12" s="7">
        <v>0.53905194208983975</v>
      </c>
      <c r="H12" s="2">
        <v>2636805</v>
      </c>
      <c r="I12" s="2">
        <v>14706374.991</v>
      </c>
      <c r="J12" s="7">
        <v>0.17929673366915169</v>
      </c>
      <c r="K12" s="42"/>
      <c r="L12" s="2">
        <v>14706374.991</v>
      </c>
      <c r="M12" s="8"/>
      <c r="N12" s="42"/>
      <c r="O12" s="2">
        <v>14706374.991</v>
      </c>
      <c r="P12" s="8"/>
      <c r="Q12" s="42"/>
      <c r="R12" s="2">
        <v>14706374.991</v>
      </c>
      <c r="S12" s="8"/>
      <c r="T12" s="42"/>
      <c r="U12" s="2">
        <v>14706374.991</v>
      </c>
      <c r="V12" s="8"/>
      <c r="W12" s="2">
        <v>35172480</v>
      </c>
      <c r="X12" s="2">
        <v>14706374.991</v>
      </c>
      <c r="Y12" s="6">
        <v>2.3916485212382272</v>
      </c>
    </row>
    <row r="13" spans="1:25" x14ac:dyDescent="0.35">
      <c r="A13" s="43" t="s">
        <v>929</v>
      </c>
      <c r="B13" s="2">
        <v>13859355</v>
      </c>
      <c r="C13" s="2">
        <v>12505112.478</v>
      </c>
      <c r="D13" s="6">
        <v>1.1082951092509157</v>
      </c>
      <c r="E13" s="2">
        <v>5096130</v>
      </c>
      <c r="F13" s="2">
        <v>12505112.478</v>
      </c>
      <c r="G13" s="7">
        <v>0.40752372351432437</v>
      </c>
      <c r="H13" s="2">
        <v>1534440</v>
      </c>
      <c r="I13" s="2">
        <v>12505112.478</v>
      </c>
      <c r="J13" s="7">
        <v>0.12270501386528992</v>
      </c>
      <c r="K13" s="42"/>
      <c r="L13" s="2">
        <v>12505112.478</v>
      </c>
      <c r="M13" s="8"/>
      <c r="N13" s="42"/>
      <c r="O13" s="2">
        <v>12505112.478</v>
      </c>
      <c r="P13" s="8"/>
      <c r="Q13" s="42"/>
      <c r="R13" s="2">
        <v>12505112.478</v>
      </c>
      <c r="S13" s="8"/>
      <c r="T13" s="42"/>
      <c r="U13" s="2">
        <v>12505112.478</v>
      </c>
      <c r="V13" s="8"/>
      <c r="W13" s="2">
        <v>20489925</v>
      </c>
      <c r="X13" s="2">
        <v>12505112.478</v>
      </c>
      <c r="Y13" s="6">
        <v>1.6385238466305301</v>
      </c>
    </row>
    <row r="14" spans="1:25" x14ac:dyDescent="0.35">
      <c r="A14" s="43" t="s">
        <v>930</v>
      </c>
      <c r="B14" s="2">
        <v>38657325</v>
      </c>
      <c r="C14" s="2">
        <v>25662912.486000001</v>
      </c>
      <c r="D14" s="6">
        <v>1.5063498743990533</v>
      </c>
      <c r="E14" s="2">
        <v>13185390</v>
      </c>
      <c r="F14" s="2">
        <v>25662912.486000001</v>
      </c>
      <c r="G14" s="7">
        <v>0.51379164415547462</v>
      </c>
      <c r="H14" s="2">
        <v>3759735</v>
      </c>
      <c r="I14" s="2">
        <v>25662912.486000001</v>
      </c>
      <c r="J14" s="7">
        <v>0.14650461057571171</v>
      </c>
      <c r="K14" s="42"/>
      <c r="L14" s="2">
        <v>25662912.486000001</v>
      </c>
      <c r="M14" s="8"/>
      <c r="N14" s="42"/>
      <c r="O14" s="2">
        <v>25662912.486000001</v>
      </c>
      <c r="P14" s="8"/>
      <c r="Q14" s="42"/>
      <c r="R14" s="2">
        <v>25662912.486000001</v>
      </c>
      <c r="S14" s="8"/>
      <c r="T14" s="42"/>
      <c r="U14" s="2">
        <v>25662912.486000001</v>
      </c>
      <c r="V14" s="8"/>
      <c r="W14" s="2">
        <v>55602450</v>
      </c>
      <c r="X14" s="2">
        <v>25662912.486000001</v>
      </c>
      <c r="Y14" s="6">
        <v>2.1666461291302399</v>
      </c>
    </row>
    <row r="15" spans="1:25" x14ac:dyDescent="0.35">
      <c r="A15" s="43" t="s">
        <v>931</v>
      </c>
      <c r="B15" s="2">
        <v>9542460</v>
      </c>
      <c r="C15" s="2">
        <v>6242349.9810000006</v>
      </c>
      <c r="D15" s="6">
        <v>1.5286646902279795</v>
      </c>
      <c r="E15" s="2">
        <v>2967390</v>
      </c>
      <c r="F15" s="2">
        <v>6242349.9810000006</v>
      </c>
      <c r="G15" s="7">
        <v>0.47536424728378263</v>
      </c>
      <c r="H15" s="2">
        <v>1129620</v>
      </c>
      <c r="I15" s="2">
        <v>6242349.9810000006</v>
      </c>
      <c r="J15" s="7">
        <v>0.18096069644256621</v>
      </c>
      <c r="K15" s="42"/>
      <c r="L15" s="2">
        <v>6242349.9810000006</v>
      </c>
      <c r="M15" s="8"/>
      <c r="N15" s="42"/>
      <c r="O15" s="2">
        <v>6242349.9810000006</v>
      </c>
      <c r="P15" s="8"/>
      <c r="Q15" s="42"/>
      <c r="R15" s="2">
        <v>6242349.9810000006</v>
      </c>
      <c r="S15" s="8"/>
      <c r="T15" s="42"/>
      <c r="U15" s="2">
        <v>6242349.9810000006</v>
      </c>
      <c r="V15" s="8"/>
      <c r="W15" s="2">
        <v>13639470</v>
      </c>
      <c r="X15" s="2">
        <v>6242349.9810000006</v>
      </c>
      <c r="Y15" s="6">
        <v>2.1849896339543284</v>
      </c>
    </row>
    <row r="16" spans="1:25" x14ac:dyDescent="0.35">
      <c r="A16" s="43" t="s">
        <v>932</v>
      </c>
      <c r="B16" s="2">
        <v>12996195</v>
      </c>
      <c r="C16" s="2">
        <v>8286549.9840000011</v>
      </c>
      <c r="D16" s="6">
        <v>1.5683481092968206</v>
      </c>
      <c r="E16" s="2">
        <v>3898170</v>
      </c>
      <c r="F16" s="2">
        <v>8286549.9840000011</v>
      </c>
      <c r="G16" s="7">
        <v>0.47042134634157051</v>
      </c>
      <c r="H16" s="2">
        <v>1454250</v>
      </c>
      <c r="I16" s="2">
        <v>8286549.9840000011</v>
      </c>
      <c r="J16" s="7">
        <v>0.17549523056132207</v>
      </c>
      <c r="K16" s="42"/>
      <c r="L16" s="2">
        <v>8286549.9840000011</v>
      </c>
      <c r="M16" s="8"/>
      <c r="N16" s="42"/>
      <c r="O16" s="2">
        <v>8286549.9840000011</v>
      </c>
      <c r="P16" s="8"/>
      <c r="Q16" s="42"/>
      <c r="R16" s="2">
        <v>8286549.9840000011</v>
      </c>
      <c r="S16" s="8"/>
      <c r="T16" s="42"/>
      <c r="U16" s="2">
        <v>8286549.9840000011</v>
      </c>
      <c r="V16" s="8"/>
      <c r="W16" s="2">
        <v>18348615</v>
      </c>
      <c r="X16" s="2">
        <v>8286549.9840000011</v>
      </c>
      <c r="Y16" s="6">
        <v>2.2142646861997131</v>
      </c>
    </row>
    <row r="17" spans="1:25" x14ac:dyDescent="0.35">
      <c r="A17" s="43" t="s">
        <v>933</v>
      </c>
      <c r="B17" s="42"/>
      <c r="C17" s="42"/>
      <c r="D17" s="8"/>
      <c r="E17" s="42"/>
      <c r="F17" s="42"/>
      <c r="G17" s="8"/>
      <c r="H17" s="42"/>
      <c r="I17" s="42"/>
      <c r="J17" s="8"/>
      <c r="K17" s="42"/>
      <c r="L17" s="42"/>
      <c r="M17" s="8"/>
      <c r="N17" s="42"/>
      <c r="O17" s="42"/>
      <c r="P17" s="8"/>
      <c r="Q17" s="42"/>
      <c r="R17" s="42"/>
      <c r="S17" s="8"/>
      <c r="T17" s="42"/>
      <c r="U17" s="42"/>
      <c r="V17" s="8"/>
      <c r="W17" s="42"/>
      <c r="X17" s="42"/>
      <c r="Y17" s="8"/>
    </row>
    <row r="18" spans="1:25" x14ac:dyDescent="0.35">
      <c r="A18" s="44" t="s">
        <v>1028</v>
      </c>
      <c r="B18" s="2">
        <v>41805</v>
      </c>
      <c r="C18" s="2">
        <v>156184787.48100001</v>
      </c>
      <c r="D18" s="7">
        <v>2.6766371215945474E-4</v>
      </c>
      <c r="E18" s="2"/>
      <c r="F18" s="2">
        <v>156184787.48100001</v>
      </c>
      <c r="G18" s="7"/>
      <c r="H18" s="2"/>
      <c r="I18" s="2">
        <v>156184787.48100001</v>
      </c>
      <c r="J18" s="7"/>
      <c r="K18" s="42"/>
      <c r="L18" s="2">
        <v>156184787.48100001</v>
      </c>
      <c r="M18" s="8"/>
      <c r="N18" s="42"/>
      <c r="O18" s="2">
        <v>156184787.48100001</v>
      </c>
      <c r="P18" s="8"/>
      <c r="Q18" s="42"/>
      <c r="R18" s="2">
        <v>156184787.48100001</v>
      </c>
      <c r="S18" s="8"/>
      <c r="T18" s="42"/>
      <c r="U18" s="2">
        <v>156184787.48100001</v>
      </c>
      <c r="V18" s="8"/>
      <c r="W18" s="2">
        <v>41805</v>
      </c>
      <c r="X18" s="2">
        <v>156184787.48100001</v>
      </c>
      <c r="Y18" s="7">
        <v>2.6766371215945474E-4</v>
      </c>
    </row>
    <row r="19" spans="1:25" x14ac:dyDescent="0.35">
      <c r="A19" s="44" t="s">
        <v>1029</v>
      </c>
      <c r="B19" s="2">
        <v>10020</v>
      </c>
      <c r="C19" s="2"/>
      <c r="D19" s="7"/>
      <c r="E19" s="2">
        <v>36360</v>
      </c>
      <c r="F19" s="2"/>
      <c r="G19" s="7"/>
      <c r="H19" s="2">
        <v>2205</v>
      </c>
      <c r="I19" s="2"/>
      <c r="J19" s="7"/>
      <c r="K19" s="42"/>
      <c r="L19" s="2"/>
      <c r="M19" s="8"/>
      <c r="N19" s="42"/>
      <c r="O19" s="2"/>
      <c r="P19" s="8"/>
      <c r="Q19" s="42"/>
      <c r="R19" s="2"/>
      <c r="S19" s="8"/>
      <c r="T19" s="42"/>
      <c r="U19" s="2"/>
      <c r="V19" s="8"/>
      <c r="W19" s="2">
        <v>48585</v>
      </c>
      <c r="X19" s="2"/>
      <c r="Y19" s="7"/>
    </row>
    <row r="20" spans="1:25" x14ac:dyDescent="0.35">
      <c r="A20" s="44" t="s">
        <v>1030</v>
      </c>
      <c r="B20" s="2">
        <v>155880</v>
      </c>
      <c r="C20" s="2"/>
      <c r="D20" s="7"/>
      <c r="E20" s="2">
        <v>71670</v>
      </c>
      <c r="F20" s="2"/>
      <c r="G20" s="7"/>
      <c r="H20" s="2">
        <v>20880</v>
      </c>
      <c r="I20" s="2"/>
      <c r="J20" s="7"/>
      <c r="K20" s="42"/>
      <c r="L20" s="2"/>
      <c r="M20" s="8"/>
      <c r="N20" s="42"/>
      <c r="O20" s="2"/>
      <c r="P20" s="8"/>
      <c r="Q20" s="42"/>
      <c r="R20" s="2"/>
      <c r="S20" s="8"/>
      <c r="T20" s="42"/>
      <c r="U20" s="2"/>
      <c r="V20" s="8"/>
      <c r="W20" s="2">
        <v>248430</v>
      </c>
      <c r="X20" s="2"/>
      <c r="Y20" s="7"/>
    </row>
    <row r="21" spans="1:25" x14ac:dyDescent="0.35">
      <c r="A21" s="44" t="s">
        <v>1031</v>
      </c>
      <c r="B21" s="2">
        <v>22530</v>
      </c>
      <c r="C21" s="2"/>
      <c r="D21" s="7"/>
      <c r="E21" s="2">
        <v>4770</v>
      </c>
      <c r="F21" s="2"/>
      <c r="G21" s="7"/>
      <c r="H21" s="2">
        <v>3075</v>
      </c>
      <c r="I21" s="2"/>
      <c r="J21" s="7"/>
      <c r="K21" s="42"/>
      <c r="L21" s="2"/>
      <c r="M21" s="8"/>
      <c r="N21" s="42"/>
      <c r="O21" s="2"/>
      <c r="P21" s="8"/>
      <c r="Q21" s="42"/>
      <c r="R21" s="2"/>
      <c r="S21" s="8"/>
      <c r="T21" s="42"/>
      <c r="U21" s="2"/>
      <c r="V21" s="8"/>
      <c r="W21" s="2">
        <v>30375</v>
      </c>
      <c r="X21" s="2"/>
      <c r="Y21" s="7"/>
    </row>
    <row r="22" spans="1:25" x14ac:dyDescent="0.35">
      <c r="A22" s="44" t="s">
        <v>1032</v>
      </c>
      <c r="B22" s="2">
        <v>5460</v>
      </c>
      <c r="C22" s="2"/>
      <c r="D22" s="7"/>
      <c r="E22" s="2">
        <v>8910</v>
      </c>
      <c r="F22" s="2"/>
      <c r="G22" s="7"/>
      <c r="H22" s="2">
        <v>13170</v>
      </c>
      <c r="I22" s="2"/>
      <c r="J22" s="7"/>
      <c r="K22" s="42"/>
      <c r="L22" s="2"/>
      <c r="M22" s="8"/>
      <c r="N22" s="42"/>
      <c r="O22" s="2"/>
      <c r="P22" s="8"/>
      <c r="Q22" s="42"/>
      <c r="R22" s="2"/>
      <c r="S22" s="8"/>
      <c r="T22" s="42"/>
      <c r="U22" s="2"/>
      <c r="V22" s="8"/>
      <c r="W22" s="2">
        <v>27540</v>
      </c>
      <c r="X22" s="2"/>
      <c r="Y22" s="7"/>
    </row>
    <row r="23" spans="1:25" x14ac:dyDescent="0.35">
      <c r="A23" s="44" t="s">
        <v>1033</v>
      </c>
      <c r="B23" s="2">
        <v>149040</v>
      </c>
      <c r="C23" s="2"/>
      <c r="D23" s="7"/>
      <c r="E23" s="2"/>
      <c r="F23" s="2"/>
      <c r="G23" s="7"/>
      <c r="H23" s="2"/>
      <c r="I23" s="2"/>
      <c r="J23" s="7"/>
      <c r="K23" s="42"/>
      <c r="L23" s="2"/>
      <c r="M23" s="8"/>
      <c r="N23" s="42"/>
      <c r="O23" s="2"/>
      <c r="P23" s="8"/>
      <c r="Q23" s="42"/>
      <c r="R23" s="2"/>
      <c r="S23" s="8"/>
      <c r="T23" s="42"/>
      <c r="U23" s="2"/>
      <c r="V23" s="8"/>
      <c r="W23" s="2">
        <v>149040</v>
      </c>
      <c r="X23" s="2"/>
      <c r="Y23" s="7"/>
    </row>
    <row r="24" spans="1:25" x14ac:dyDescent="0.35">
      <c r="A24" s="44" t="s">
        <v>1034</v>
      </c>
      <c r="B24" s="2">
        <v>65430</v>
      </c>
      <c r="C24" s="2"/>
      <c r="D24" s="7"/>
      <c r="E24" s="2">
        <v>12000</v>
      </c>
      <c r="F24" s="2"/>
      <c r="G24" s="7"/>
      <c r="H24" s="2">
        <v>21600</v>
      </c>
      <c r="I24" s="2"/>
      <c r="J24" s="7"/>
      <c r="K24" s="42"/>
      <c r="L24" s="2"/>
      <c r="M24" s="8"/>
      <c r="N24" s="42"/>
      <c r="O24" s="2"/>
      <c r="P24" s="8"/>
      <c r="Q24" s="42"/>
      <c r="R24" s="2"/>
      <c r="S24" s="8"/>
      <c r="T24" s="42"/>
      <c r="U24" s="2"/>
      <c r="V24" s="8"/>
      <c r="W24" s="2">
        <v>99030</v>
      </c>
      <c r="X24" s="2"/>
      <c r="Y24" s="7"/>
    </row>
    <row r="25" spans="1:25" x14ac:dyDescent="0.35">
      <c r="A25" s="44" t="s">
        <v>1035</v>
      </c>
      <c r="B25" s="2">
        <v>148590</v>
      </c>
      <c r="C25" s="2"/>
      <c r="D25" s="7"/>
      <c r="E25" s="2">
        <v>42630</v>
      </c>
      <c r="F25" s="2"/>
      <c r="G25" s="7"/>
      <c r="H25" s="2">
        <v>19860</v>
      </c>
      <c r="I25" s="2"/>
      <c r="J25" s="7"/>
      <c r="K25" s="42"/>
      <c r="L25" s="2"/>
      <c r="M25" s="8"/>
      <c r="N25" s="42"/>
      <c r="O25" s="2"/>
      <c r="P25" s="8"/>
      <c r="Q25" s="42"/>
      <c r="R25" s="2"/>
      <c r="S25" s="8"/>
      <c r="T25" s="42"/>
      <c r="U25" s="2"/>
      <c r="V25" s="8"/>
      <c r="W25" s="2">
        <v>211080</v>
      </c>
      <c r="X25" s="2"/>
      <c r="Y25" s="7"/>
    </row>
    <row r="26" spans="1:25" x14ac:dyDescent="0.35">
      <c r="A26" s="44" t="s">
        <v>1036</v>
      </c>
      <c r="B26" s="2">
        <v>39360</v>
      </c>
      <c r="C26" s="2"/>
      <c r="D26" s="7"/>
      <c r="E26" s="2">
        <v>21180</v>
      </c>
      <c r="F26" s="2"/>
      <c r="G26" s="7"/>
      <c r="H26" s="2">
        <v>4395</v>
      </c>
      <c r="I26" s="2"/>
      <c r="J26" s="7"/>
      <c r="K26" s="42"/>
      <c r="L26" s="2"/>
      <c r="M26" s="8"/>
      <c r="N26" s="42"/>
      <c r="O26" s="2"/>
      <c r="P26" s="8"/>
      <c r="Q26" s="42"/>
      <c r="R26" s="2"/>
      <c r="S26" s="8"/>
      <c r="T26" s="42"/>
      <c r="U26" s="2"/>
      <c r="V26" s="8"/>
      <c r="W26" s="2">
        <v>64935</v>
      </c>
      <c r="X26" s="2"/>
      <c r="Y26" s="7"/>
    </row>
    <row r="27" spans="1:25" x14ac:dyDescent="0.35">
      <c r="A27" s="44" t="s">
        <v>1037</v>
      </c>
      <c r="B27" s="2">
        <v>36360</v>
      </c>
      <c r="C27" s="2"/>
      <c r="D27" s="7"/>
      <c r="E27" s="2">
        <v>12150</v>
      </c>
      <c r="F27" s="2"/>
      <c r="G27" s="7"/>
      <c r="H27" s="2">
        <v>3480</v>
      </c>
      <c r="I27" s="2"/>
      <c r="J27" s="7"/>
      <c r="K27" s="42"/>
      <c r="L27" s="2"/>
      <c r="M27" s="8"/>
      <c r="N27" s="42"/>
      <c r="O27" s="2"/>
      <c r="P27" s="8"/>
      <c r="Q27" s="42"/>
      <c r="R27" s="2"/>
      <c r="S27" s="8"/>
      <c r="T27" s="42"/>
      <c r="U27" s="2"/>
      <c r="V27" s="8"/>
      <c r="W27" s="2">
        <v>51990</v>
      </c>
      <c r="X27" s="2"/>
      <c r="Y27" s="7"/>
    </row>
    <row r="28" spans="1:25" x14ac:dyDescent="0.35">
      <c r="A28" s="44" t="s">
        <v>1038</v>
      </c>
      <c r="B28" s="2">
        <v>720</v>
      </c>
      <c r="C28" s="2"/>
      <c r="D28" s="7"/>
      <c r="E28" s="2"/>
      <c r="F28" s="2"/>
      <c r="G28" s="7"/>
      <c r="H28" s="2"/>
      <c r="I28" s="2"/>
      <c r="J28" s="7"/>
      <c r="K28" s="42"/>
      <c r="L28" s="2"/>
      <c r="M28" s="8"/>
      <c r="N28" s="42"/>
      <c r="O28" s="2"/>
      <c r="P28" s="8"/>
      <c r="Q28" s="42"/>
      <c r="R28" s="2"/>
      <c r="S28" s="8"/>
      <c r="T28" s="42"/>
      <c r="U28" s="2"/>
      <c r="V28" s="8"/>
      <c r="W28" s="2">
        <v>720</v>
      </c>
      <c r="X28" s="2"/>
      <c r="Y28" s="7"/>
    </row>
    <row r="29" spans="1:25" x14ac:dyDescent="0.35">
      <c r="A29" s="44" t="s">
        <v>1039</v>
      </c>
      <c r="B29" s="2">
        <v>920790</v>
      </c>
      <c r="C29" s="2"/>
      <c r="D29" s="7"/>
      <c r="E29" s="2">
        <v>228450</v>
      </c>
      <c r="F29" s="2"/>
      <c r="G29" s="7"/>
      <c r="H29" s="2">
        <v>39720</v>
      </c>
      <c r="I29" s="2"/>
      <c r="J29" s="7"/>
      <c r="K29" s="42"/>
      <c r="L29" s="2"/>
      <c r="M29" s="8"/>
      <c r="N29" s="42"/>
      <c r="O29" s="2"/>
      <c r="P29" s="8"/>
      <c r="Q29" s="42"/>
      <c r="R29" s="2"/>
      <c r="S29" s="8"/>
      <c r="T29" s="42"/>
      <c r="U29" s="2"/>
      <c r="V29" s="8"/>
      <c r="W29" s="2">
        <v>1188960</v>
      </c>
      <c r="X29" s="2"/>
      <c r="Y29" s="7"/>
    </row>
    <row r="30" spans="1:25" x14ac:dyDescent="0.35">
      <c r="A30" s="44" t="s">
        <v>1040</v>
      </c>
      <c r="B30" s="2">
        <v>70680</v>
      </c>
      <c r="C30" s="2"/>
      <c r="D30" s="7"/>
      <c r="E30" s="2">
        <v>17910</v>
      </c>
      <c r="F30" s="2"/>
      <c r="G30" s="7"/>
      <c r="H30" s="2">
        <v>6930</v>
      </c>
      <c r="I30" s="2"/>
      <c r="J30" s="7"/>
      <c r="K30" s="42"/>
      <c r="L30" s="2"/>
      <c r="M30" s="8"/>
      <c r="N30" s="42"/>
      <c r="O30" s="2"/>
      <c r="P30" s="8"/>
      <c r="Q30" s="42"/>
      <c r="R30" s="2"/>
      <c r="S30" s="8"/>
      <c r="T30" s="42"/>
      <c r="U30" s="2"/>
      <c r="V30" s="8"/>
      <c r="W30" s="2">
        <v>95520</v>
      </c>
      <c r="X30" s="2"/>
      <c r="Y30" s="7"/>
    </row>
    <row r="31" spans="1:25" x14ac:dyDescent="0.35">
      <c r="A31" s="44" t="s">
        <v>1041</v>
      </c>
      <c r="B31" s="2">
        <v>64590</v>
      </c>
      <c r="C31" s="2"/>
      <c r="D31" s="7"/>
      <c r="E31" s="2">
        <v>20010</v>
      </c>
      <c r="F31" s="2"/>
      <c r="G31" s="7"/>
      <c r="H31" s="2">
        <v>15990</v>
      </c>
      <c r="I31" s="2"/>
      <c r="J31" s="7"/>
      <c r="K31" s="42"/>
      <c r="L31" s="2"/>
      <c r="M31" s="8"/>
      <c r="N31" s="42"/>
      <c r="O31" s="2"/>
      <c r="P31" s="8"/>
      <c r="Q31" s="42"/>
      <c r="R31" s="2"/>
      <c r="S31" s="8"/>
      <c r="T31" s="42"/>
      <c r="U31" s="2"/>
      <c r="V31" s="8"/>
      <c r="W31" s="2">
        <v>100590</v>
      </c>
      <c r="X31" s="2"/>
      <c r="Y31" s="7"/>
    </row>
    <row r="32" spans="1:25" x14ac:dyDescent="0.35">
      <c r="A32" s="44" t="s">
        <v>1042</v>
      </c>
      <c r="B32" s="2">
        <v>42930</v>
      </c>
      <c r="C32" s="2"/>
      <c r="D32" s="7"/>
      <c r="E32" s="2">
        <v>16710</v>
      </c>
      <c r="F32" s="2"/>
      <c r="G32" s="7"/>
      <c r="H32" s="2"/>
      <c r="I32" s="2"/>
      <c r="J32" s="7"/>
      <c r="K32" s="42"/>
      <c r="L32" s="2"/>
      <c r="M32" s="8"/>
      <c r="N32" s="42"/>
      <c r="O32" s="2"/>
      <c r="P32" s="8"/>
      <c r="Q32" s="42"/>
      <c r="R32" s="2"/>
      <c r="S32" s="8"/>
      <c r="T32" s="42"/>
      <c r="U32" s="2"/>
      <c r="V32" s="8"/>
      <c r="W32" s="2">
        <v>59640</v>
      </c>
      <c r="X32" s="2"/>
      <c r="Y32" s="7"/>
    </row>
    <row r="33" spans="1:25" x14ac:dyDescent="0.35">
      <c r="A33" s="44" t="s">
        <v>1043</v>
      </c>
      <c r="B33" s="2">
        <v>79380</v>
      </c>
      <c r="C33" s="2"/>
      <c r="D33" s="7"/>
      <c r="E33" s="2">
        <v>26940</v>
      </c>
      <c r="F33" s="2"/>
      <c r="G33" s="7"/>
      <c r="H33" s="2">
        <v>7800</v>
      </c>
      <c r="I33" s="2"/>
      <c r="J33" s="7"/>
      <c r="K33" s="42"/>
      <c r="L33" s="2"/>
      <c r="M33" s="8"/>
      <c r="N33" s="42"/>
      <c r="O33" s="2"/>
      <c r="P33" s="8"/>
      <c r="Q33" s="42"/>
      <c r="R33" s="2"/>
      <c r="S33" s="8"/>
      <c r="T33" s="42"/>
      <c r="U33" s="2"/>
      <c r="V33" s="8"/>
      <c r="W33" s="2">
        <v>114120</v>
      </c>
      <c r="X33" s="2"/>
      <c r="Y33" s="7"/>
    </row>
    <row r="34" spans="1:25" x14ac:dyDescent="0.35">
      <c r="A34" s="44" t="s">
        <v>1044</v>
      </c>
      <c r="B34" s="2">
        <v>28740</v>
      </c>
      <c r="C34" s="2"/>
      <c r="D34" s="7"/>
      <c r="E34" s="2">
        <v>3240</v>
      </c>
      <c r="F34" s="2"/>
      <c r="G34" s="7"/>
      <c r="H34" s="2">
        <v>6960</v>
      </c>
      <c r="I34" s="2"/>
      <c r="J34" s="7"/>
      <c r="K34" s="42"/>
      <c r="L34" s="2"/>
      <c r="M34" s="8"/>
      <c r="N34" s="42"/>
      <c r="O34" s="2"/>
      <c r="P34" s="8"/>
      <c r="Q34" s="42"/>
      <c r="R34" s="2"/>
      <c r="S34" s="8"/>
      <c r="T34" s="42"/>
      <c r="U34" s="2"/>
      <c r="V34" s="8"/>
      <c r="W34" s="2">
        <v>38940</v>
      </c>
      <c r="X34" s="2"/>
      <c r="Y34" s="7"/>
    </row>
    <row r="35" spans="1:25" x14ac:dyDescent="0.35">
      <c r="A35" s="44" t="s">
        <v>1045</v>
      </c>
      <c r="B35" s="2">
        <v>5475</v>
      </c>
      <c r="C35" s="2"/>
      <c r="D35" s="7"/>
      <c r="E35" s="2"/>
      <c r="F35" s="2"/>
      <c r="G35" s="7"/>
      <c r="H35" s="2"/>
      <c r="I35" s="2"/>
      <c r="J35" s="7"/>
      <c r="K35" s="42"/>
      <c r="L35" s="2"/>
      <c r="M35" s="8"/>
      <c r="N35" s="42"/>
      <c r="O35" s="2"/>
      <c r="P35" s="8"/>
      <c r="Q35" s="42"/>
      <c r="R35" s="2"/>
      <c r="S35" s="8"/>
      <c r="T35" s="42"/>
      <c r="U35" s="2"/>
      <c r="V35" s="8"/>
      <c r="W35" s="2">
        <v>5475</v>
      </c>
      <c r="X35" s="2"/>
      <c r="Y35" s="7"/>
    </row>
    <row r="36" spans="1:25" x14ac:dyDescent="0.35">
      <c r="A36" s="44" t="s">
        <v>1046</v>
      </c>
      <c r="B36" s="2">
        <v>249465</v>
      </c>
      <c r="C36" s="2"/>
      <c r="D36" s="7"/>
      <c r="E36" s="2">
        <v>100050</v>
      </c>
      <c r="F36" s="2"/>
      <c r="G36" s="7"/>
      <c r="H36" s="2">
        <v>35715</v>
      </c>
      <c r="I36" s="2"/>
      <c r="J36" s="7"/>
      <c r="K36" s="42"/>
      <c r="L36" s="2"/>
      <c r="M36" s="8"/>
      <c r="N36" s="42"/>
      <c r="O36" s="2"/>
      <c r="P36" s="8"/>
      <c r="Q36" s="42"/>
      <c r="R36" s="2"/>
      <c r="S36" s="8"/>
      <c r="T36" s="42"/>
      <c r="U36" s="2"/>
      <c r="V36" s="8"/>
      <c r="W36" s="2">
        <v>385230</v>
      </c>
      <c r="X36" s="2"/>
      <c r="Y36" s="7"/>
    </row>
    <row r="37" spans="1:25" x14ac:dyDescent="0.35">
      <c r="A37" s="44" t="s">
        <v>1047</v>
      </c>
      <c r="B37" s="2">
        <v>56760</v>
      </c>
      <c r="C37" s="2"/>
      <c r="D37" s="7"/>
      <c r="E37" s="2">
        <v>19650</v>
      </c>
      <c r="F37" s="2"/>
      <c r="G37" s="7"/>
      <c r="H37" s="2">
        <v>10320</v>
      </c>
      <c r="I37" s="2"/>
      <c r="J37" s="7"/>
      <c r="K37" s="42"/>
      <c r="L37" s="2"/>
      <c r="M37" s="8"/>
      <c r="N37" s="42"/>
      <c r="O37" s="2"/>
      <c r="P37" s="8"/>
      <c r="Q37" s="42"/>
      <c r="R37" s="2"/>
      <c r="S37" s="8"/>
      <c r="T37" s="42"/>
      <c r="U37" s="2"/>
      <c r="V37" s="8"/>
      <c r="W37" s="2">
        <v>86730</v>
      </c>
      <c r="X37" s="2"/>
      <c r="Y37" s="7"/>
    </row>
    <row r="38" spans="1:25" x14ac:dyDescent="0.35">
      <c r="A38" s="44" t="s">
        <v>1048</v>
      </c>
      <c r="B38" s="2">
        <v>795675</v>
      </c>
      <c r="C38" s="2"/>
      <c r="D38" s="7"/>
      <c r="E38" s="2">
        <v>218160</v>
      </c>
      <c r="F38" s="2"/>
      <c r="G38" s="7"/>
      <c r="H38" s="2">
        <v>55005</v>
      </c>
      <c r="I38" s="2"/>
      <c r="J38" s="7"/>
      <c r="K38" s="42"/>
      <c r="L38" s="2"/>
      <c r="M38" s="8"/>
      <c r="N38" s="42"/>
      <c r="O38" s="2"/>
      <c r="P38" s="8"/>
      <c r="Q38" s="42"/>
      <c r="R38" s="2"/>
      <c r="S38" s="8"/>
      <c r="T38" s="42"/>
      <c r="U38" s="2"/>
      <c r="V38" s="8"/>
      <c r="W38" s="2">
        <v>1068840</v>
      </c>
      <c r="X38" s="2"/>
      <c r="Y38" s="7"/>
    </row>
    <row r="39" spans="1:25" x14ac:dyDescent="0.35">
      <c r="A39" s="44" t="s">
        <v>1049</v>
      </c>
      <c r="B39" s="2">
        <v>408195</v>
      </c>
      <c r="C39" s="2"/>
      <c r="D39" s="7"/>
      <c r="E39" s="2">
        <v>94320</v>
      </c>
      <c r="F39" s="2"/>
      <c r="G39" s="7"/>
      <c r="H39" s="2">
        <v>38910</v>
      </c>
      <c r="I39" s="2"/>
      <c r="J39" s="7"/>
      <c r="K39" s="42"/>
      <c r="L39" s="2"/>
      <c r="M39" s="8"/>
      <c r="N39" s="42"/>
      <c r="O39" s="2"/>
      <c r="P39" s="8"/>
      <c r="Q39" s="42"/>
      <c r="R39" s="2"/>
      <c r="S39" s="8"/>
      <c r="T39" s="42"/>
      <c r="U39" s="2"/>
      <c r="V39" s="8"/>
      <c r="W39" s="2">
        <v>541425</v>
      </c>
      <c r="X39" s="2"/>
      <c r="Y39" s="7"/>
    </row>
    <row r="40" spans="1:25" x14ac:dyDescent="0.35">
      <c r="A40" s="44" t="s">
        <v>1050</v>
      </c>
      <c r="B40" s="2">
        <v>74670</v>
      </c>
      <c r="C40" s="2"/>
      <c r="D40" s="7"/>
      <c r="E40" s="2">
        <v>25860</v>
      </c>
      <c r="F40" s="2"/>
      <c r="G40" s="7"/>
      <c r="H40" s="2">
        <v>4350</v>
      </c>
      <c r="I40" s="2"/>
      <c r="J40" s="7"/>
      <c r="K40" s="42"/>
      <c r="L40" s="2"/>
      <c r="M40" s="8"/>
      <c r="N40" s="42"/>
      <c r="O40" s="2"/>
      <c r="P40" s="8"/>
      <c r="Q40" s="42"/>
      <c r="R40" s="2"/>
      <c r="S40" s="8"/>
      <c r="T40" s="42"/>
      <c r="U40" s="2"/>
      <c r="V40" s="8"/>
      <c r="W40" s="2">
        <v>104880</v>
      </c>
      <c r="X40" s="2"/>
      <c r="Y40" s="7"/>
    </row>
    <row r="41" spans="1:25" x14ac:dyDescent="0.35">
      <c r="A41" s="44" t="s">
        <v>1051</v>
      </c>
      <c r="B41" s="2">
        <v>44880</v>
      </c>
      <c r="C41" s="2"/>
      <c r="D41" s="7"/>
      <c r="E41" s="2">
        <v>46320</v>
      </c>
      <c r="F41" s="2"/>
      <c r="G41" s="7"/>
      <c r="H41" s="2">
        <v>3360</v>
      </c>
      <c r="I41" s="2"/>
      <c r="J41" s="7"/>
      <c r="K41" s="42"/>
      <c r="L41" s="2"/>
      <c r="M41" s="8"/>
      <c r="N41" s="42"/>
      <c r="O41" s="2"/>
      <c r="P41" s="8"/>
      <c r="Q41" s="42"/>
      <c r="R41" s="2"/>
      <c r="S41" s="8"/>
      <c r="T41" s="42"/>
      <c r="U41" s="2"/>
      <c r="V41" s="8"/>
      <c r="W41" s="2">
        <v>94560</v>
      </c>
      <c r="X41" s="2"/>
      <c r="Y41" s="7"/>
    </row>
    <row r="42" spans="1:25" x14ac:dyDescent="0.35">
      <c r="A42" s="44" t="s">
        <v>1052</v>
      </c>
      <c r="B42" s="2">
        <v>76485</v>
      </c>
      <c r="C42" s="2"/>
      <c r="D42" s="7"/>
      <c r="E42" s="2">
        <v>5580</v>
      </c>
      <c r="F42" s="2"/>
      <c r="G42" s="7"/>
      <c r="H42" s="2">
        <v>2610</v>
      </c>
      <c r="I42" s="2"/>
      <c r="J42" s="7"/>
      <c r="K42" s="42"/>
      <c r="L42" s="2"/>
      <c r="M42" s="8"/>
      <c r="N42" s="42"/>
      <c r="O42" s="2"/>
      <c r="P42" s="8"/>
      <c r="Q42" s="42"/>
      <c r="R42" s="2"/>
      <c r="S42" s="8"/>
      <c r="T42" s="42"/>
      <c r="U42" s="2"/>
      <c r="V42" s="8"/>
      <c r="W42" s="2">
        <v>84675</v>
      </c>
      <c r="X42" s="2"/>
      <c r="Y42" s="7"/>
    </row>
    <row r="43" spans="1:25" x14ac:dyDescent="0.35">
      <c r="A43" s="44" t="s">
        <v>1053</v>
      </c>
      <c r="B43" s="2">
        <v>339930</v>
      </c>
      <c r="C43" s="2"/>
      <c r="D43" s="7"/>
      <c r="E43" s="2">
        <v>122820</v>
      </c>
      <c r="F43" s="2"/>
      <c r="G43" s="7"/>
      <c r="H43" s="2">
        <v>28110</v>
      </c>
      <c r="I43" s="2"/>
      <c r="J43" s="7"/>
      <c r="K43" s="42"/>
      <c r="L43" s="2"/>
      <c r="M43" s="8"/>
      <c r="N43" s="42"/>
      <c r="O43" s="2"/>
      <c r="P43" s="8"/>
      <c r="Q43" s="42"/>
      <c r="R43" s="2"/>
      <c r="S43" s="8"/>
      <c r="T43" s="42"/>
      <c r="U43" s="2"/>
      <c r="V43" s="8"/>
      <c r="W43" s="2">
        <v>490860</v>
      </c>
      <c r="X43" s="2"/>
      <c r="Y43" s="7"/>
    </row>
    <row r="44" spans="1:25" x14ac:dyDescent="0.35">
      <c r="A44" s="44" t="s">
        <v>1054</v>
      </c>
      <c r="B44" s="2">
        <v>7770</v>
      </c>
      <c r="C44" s="2"/>
      <c r="D44" s="7"/>
      <c r="E44" s="2"/>
      <c r="F44" s="2"/>
      <c r="G44" s="7"/>
      <c r="H44" s="2">
        <v>6120</v>
      </c>
      <c r="I44" s="2"/>
      <c r="J44" s="7"/>
      <c r="K44" s="42"/>
      <c r="L44" s="2"/>
      <c r="M44" s="8"/>
      <c r="N44" s="42"/>
      <c r="O44" s="2"/>
      <c r="P44" s="8"/>
      <c r="Q44" s="42"/>
      <c r="R44" s="2"/>
      <c r="S44" s="8"/>
      <c r="T44" s="42"/>
      <c r="U44" s="2"/>
      <c r="V44" s="8"/>
      <c r="W44" s="2">
        <v>13890</v>
      </c>
      <c r="X44" s="2"/>
      <c r="Y44" s="7"/>
    </row>
    <row r="45" spans="1:25" x14ac:dyDescent="0.35">
      <c r="A45" s="44" t="s">
        <v>1055</v>
      </c>
      <c r="B45" s="2">
        <v>326610</v>
      </c>
      <c r="C45" s="2"/>
      <c r="D45" s="7"/>
      <c r="E45" s="2">
        <v>140520</v>
      </c>
      <c r="F45" s="2"/>
      <c r="G45" s="7"/>
      <c r="H45" s="2">
        <v>44160</v>
      </c>
      <c r="I45" s="2"/>
      <c r="J45" s="7"/>
      <c r="K45" s="42"/>
      <c r="L45" s="2"/>
      <c r="M45" s="8"/>
      <c r="N45" s="42"/>
      <c r="O45" s="2"/>
      <c r="P45" s="8"/>
      <c r="Q45" s="42"/>
      <c r="R45" s="2"/>
      <c r="S45" s="8"/>
      <c r="T45" s="42"/>
      <c r="U45" s="2"/>
      <c r="V45" s="8"/>
      <c r="W45" s="2">
        <v>511290</v>
      </c>
      <c r="X45" s="2"/>
      <c r="Y45" s="7"/>
    </row>
    <row r="46" spans="1:25" x14ac:dyDescent="0.35">
      <c r="A46" s="44" t="s">
        <v>1056</v>
      </c>
      <c r="B46" s="2">
        <v>286800</v>
      </c>
      <c r="C46" s="2"/>
      <c r="D46" s="7"/>
      <c r="E46" s="2">
        <v>96510</v>
      </c>
      <c r="F46" s="2"/>
      <c r="G46" s="7"/>
      <c r="H46" s="2">
        <v>20280</v>
      </c>
      <c r="I46" s="2"/>
      <c r="J46" s="7"/>
      <c r="K46" s="42"/>
      <c r="L46" s="2"/>
      <c r="M46" s="8"/>
      <c r="N46" s="42"/>
      <c r="O46" s="2"/>
      <c r="P46" s="8"/>
      <c r="Q46" s="42"/>
      <c r="R46" s="2"/>
      <c r="S46" s="8"/>
      <c r="T46" s="42"/>
      <c r="U46" s="2"/>
      <c r="V46" s="8"/>
      <c r="W46" s="2">
        <v>403590</v>
      </c>
      <c r="X46" s="2"/>
      <c r="Y46" s="7"/>
    </row>
    <row r="47" spans="1:25" x14ac:dyDescent="0.35">
      <c r="A47" s="44" t="s">
        <v>1057</v>
      </c>
      <c r="B47" s="2">
        <v>218490</v>
      </c>
      <c r="C47" s="2"/>
      <c r="D47" s="7"/>
      <c r="E47" s="2">
        <v>90540</v>
      </c>
      <c r="F47" s="2"/>
      <c r="G47" s="7"/>
      <c r="H47" s="2">
        <v>16260</v>
      </c>
      <c r="I47" s="2"/>
      <c r="J47" s="7"/>
      <c r="K47" s="42"/>
      <c r="L47" s="2"/>
      <c r="M47" s="8"/>
      <c r="N47" s="42"/>
      <c r="O47" s="2"/>
      <c r="P47" s="8"/>
      <c r="Q47" s="42"/>
      <c r="R47" s="2"/>
      <c r="S47" s="8"/>
      <c r="T47" s="42"/>
      <c r="U47" s="2"/>
      <c r="V47" s="8"/>
      <c r="W47" s="2">
        <v>325290</v>
      </c>
      <c r="X47" s="2"/>
      <c r="Y47" s="7"/>
    </row>
    <row r="48" spans="1:25" x14ac:dyDescent="0.35">
      <c r="A48" s="44" t="s">
        <v>1058</v>
      </c>
      <c r="B48" s="2">
        <v>5475</v>
      </c>
      <c r="C48" s="2"/>
      <c r="D48" s="7"/>
      <c r="E48" s="2">
        <v>5670</v>
      </c>
      <c r="F48" s="2"/>
      <c r="G48" s="7"/>
      <c r="H48" s="2">
        <v>2610</v>
      </c>
      <c r="I48" s="2"/>
      <c r="J48" s="7"/>
      <c r="K48" s="42"/>
      <c r="L48" s="2"/>
      <c r="M48" s="8"/>
      <c r="N48" s="42"/>
      <c r="O48" s="2"/>
      <c r="P48" s="8"/>
      <c r="Q48" s="42"/>
      <c r="R48" s="2"/>
      <c r="S48" s="8"/>
      <c r="T48" s="42"/>
      <c r="U48" s="2"/>
      <c r="V48" s="8"/>
      <c r="W48" s="2">
        <v>13755</v>
      </c>
      <c r="X48" s="2"/>
      <c r="Y48" s="7"/>
    </row>
    <row r="49" spans="1:25" x14ac:dyDescent="0.35">
      <c r="A49" s="44" t="s">
        <v>1059</v>
      </c>
      <c r="B49" s="2">
        <v>232530</v>
      </c>
      <c r="C49" s="2"/>
      <c r="D49" s="7"/>
      <c r="E49" s="2">
        <v>83190</v>
      </c>
      <c r="F49" s="2"/>
      <c r="G49" s="7"/>
      <c r="H49" s="2">
        <v>21990</v>
      </c>
      <c r="I49" s="2"/>
      <c r="J49" s="7"/>
      <c r="K49" s="42"/>
      <c r="L49" s="2"/>
      <c r="M49" s="8"/>
      <c r="N49" s="42"/>
      <c r="O49" s="2"/>
      <c r="P49" s="8"/>
      <c r="Q49" s="42"/>
      <c r="R49" s="2"/>
      <c r="S49" s="8"/>
      <c r="T49" s="42"/>
      <c r="U49" s="2"/>
      <c r="V49" s="8"/>
      <c r="W49" s="2">
        <v>337710</v>
      </c>
      <c r="X49" s="2"/>
      <c r="Y49" s="7"/>
    </row>
    <row r="50" spans="1:25" x14ac:dyDescent="0.35">
      <c r="A50" s="44" t="s">
        <v>1060</v>
      </c>
      <c r="B50" s="2">
        <v>174000</v>
      </c>
      <c r="C50" s="2"/>
      <c r="D50" s="7"/>
      <c r="E50" s="2">
        <v>71400</v>
      </c>
      <c r="F50" s="2"/>
      <c r="G50" s="7"/>
      <c r="H50" s="2">
        <v>12900</v>
      </c>
      <c r="I50" s="2"/>
      <c r="J50" s="7"/>
      <c r="K50" s="42"/>
      <c r="L50" s="2"/>
      <c r="M50" s="8"/>
      <c r="N50" s="42"/>
      <c r="O50" s="2"/>
      <c r="P50" s="8"/>
      <c r="Q50" s="42"/>
      <c r="R50" s="2"/>
      <c r="S50" s="8"/>
      <c r="T50" s="42"/>
      <c r="U50" s="2"/>
      <c r="V50" s="8"/>
      <c r="W50" s="2">
        <v>258300</v>
      </c>
      <c r="X50" s="2"/>
      <c r="Y50" s="7"/>
    </row>
    <row r="51" spans="1:25" x14ac:dyDescent="0.35">
      <c r="A51" s="44" t="s">
        <v>1061</v>
      </c>
      <c r="B51" s="2">
        <v>7980</v>
      </c>
      <c r="C51" s="2"/>
      <c r="D51" s="7"/>
      <c r="E51" s="2">
        <v>10680</v>
      </c>
      <c r="F51" s="2"/>
      <c r="G51" s="7"/>
      <c r="H51" s="2">
        <v>14475</v>
      </c>
      <c r="I51" s="2"/>
      <c r="J51" s="7"/>
      <c r="K51" s="42"/>
      <c r="L51" s="2"/>
      <c r="M51" s="8"/>
      <c r="N51" s="42"/>
      <c r="O51" s="2"/>
      <c r="P51" s="8"/>
      <c r="Q51" s="42"/>
      <c r="R51" s="2"/>
      <c r="S51" s="8"/>
      <c r="T51" s="42"/>
      <c r="U51" s="2"/>
      <c r="V51" s="8"/>
      <c r="W51" s="2">
        <v>33135</v>
      </c>
      <c r="X51" s="2"/>
      <c r="Y51" s="7"/>
    </row>
    <row r="52" spans="1:25" x14ac:dyDescent="0.35">
      <c r="A52" s="44" t="s">
        <v>1062</v>
      </c>
      <c r="B52" s="2">
        <v>114600</v>
      </c>
      <c r="C52" s="2"/>
      <c r="D52" s="7"/>
      <c r="E52" s="2">
        <v>24060</v>
      </c>
      <c r="F52" s="2"/>
      <c r="G52" s="7"/>
      <c r="H52" s="2">
        <v>28470</v>
      </c>
      <c r="I52" s="2"/>
      <c r="J52" s="7"/>
      <c r="K52" s="42"/>
      <c r="L52" s="2"/>
      <c r="M52" s="8"/>
      <c r="N52" s="42"/>
      <c r="O52" s="2"/>
      <c r="P52" s="8"/>
      <c r="Q52" s="42"/>
      <c r="R52" s="2"/>
      <c r="S52" s="8"/>
      <c r="T52" s="42"/>
      <c r="U52" s="2"/>
      <c r="V52" s="8"/>
      <c r="W52" s="2">
        <v>167130</v>
      </c>
      <c r="X52" s="2"/>
      <c r="Y52" s="7"/>
    </row>
    <row r="53" spans="1:25" x14ac:dyDescent="0.35">
      <c r="A53" s="44" t="s">
        <v>1063</v>
      </c>
      <c r="B53" s="2">
        <v>213240</v>
      </c>
      <c r="C53" s="2"/>
      <c r="D53" s="7"/>
      <c r="E53" s="2">
        <v>20100</v>
      </c>
      <c r="F53" s="2"/>
      <c r="G53" s="7"/>
      <c r="H53" s="2"/>
      <c r="I53" s="2"/>
      <c r="J53" s="7"/>
      <c r="K53" s="42"/>
      <c r="L53" s="2"/>
      <c r="M53" s="8"/>
      <c r="N53" s="42"/>
      <c r="O53" s="2"/>
      <c r="P53" s="8"/>
      <c r="Q53" s="42"/>
      <c r="R53" s="2"/>
      <c r="S53" s="8"/>
      <c r="T53" s="42"/>
      <c r="U53" s="2"/>
      <c r="V53" s="8"/>
      <c r="W53" s="2">
        <v>233340</v>
      </c>
      <c r="X53" s="2"/>
      <c r="Y53" s="7"/>
    </row>
    <row r="54" spans="1:25" x14ac:dyDescent="0.35">
      <c r="A54" s="44" t="s">
        <v>1064</v>
      </c>
      <c r="B54" s="2">
        <v>59265</v>
      </c>
      <c r="C54" s="2"/>
      <c r="D54" s="7"/>
      <c r="E54" s="2">
        <v>23610</v>
      </c>
      <c r="F54" s="2"/>
      <c r="G54" s="7"/>
      <c r="H54" s="2">
        <v>4350</v>
      </c>
      <c r="I54" s="2"/>
      <c r="J54" s="7"/>
      <c r="K54" s="42"/>
      <c r="L54" s="2"/>
      <c r="M54" s="8"/>
      <c r="N54" s="42"/>
      <c r="O54" s="2"/>
      <c r="P54" s="8"/>
      <c r="Q54" s="42"/>
      <c r="R54" s="2"/>
      <c r="S54" s="8"/>
      <c r="T54" s="42"/>
      <c r="U54" s="2"/>
      <c r="V54" s="8"/>
      <c r="W54" s="2">
        <v>87225</v>
      </c>
      <c r="X54" s="2"/>
      <c r="Y54" s="7"/>
    </row>
    <row r="55" spans="1:25" x14ac:dyDescent="0.35">
      <c r="A55" s="44" t="s">
        <v>1065</v>
      </c>
      <c r="B55" s="2">
        <v>78525</v>
      </c>
      <c r="C55" s="2"/>
      <c r="D55" s="7"/>
      <c r="E55" s="2">
        <v>6480</v>
      </c>
      <c r="F55" s="2"/>
      <c r="G55" s="7"/>
      <c r="H55" s="2">
        <v>4200</v>
      </c>
      <c r="I55" s="2"/>
      <c r="J55" s="7"/>
      <c r="K55" s="42"/>
      <c r="L55" s="2"/>
      <c r="M55" s="8"/>
      <c r="N55" s="42"/>
      <c r="O55" s="2"/>
      <c r="P55" s="8"/>
      <c r="Q55" s="42"/>
      <c r="R55" s="2"/>
      <c r="S55" s="8"/>
      <c r="T55" s="42"/>
      <c r="U55" s="2"/>
      <c r="V55" s="8"/>
      <c r="W55" s="2">
        <v>89205</v>
      </c>
      <c r="X55" s="2"/>
      <c r="Y55" s="7"/>
    </row>
    <row r="56" spans="1:25" x14ac:dyDescent="0.35">
      <c r="A56" s="44" t="s">
        <v>1066</v>
      </c>
      <c r="B56" s="2">
        <v>25830</v>
      </c>
      <c r="C56" s="2"/>
      <c r="D56" s="7"/>
      <c r="E56" s="2">
        <v>14340</v>
      </c>
      <c r="F56" s="2"/>
      <c r="G56" s="7"/>
      <c r="H56" s="2"/>
      <c r="I56" s="2"/>
      <c r="J56" s="7"/>
      <c r="K56" s="42"/>
      <c r="L56" s="2"/>
      <c r="M56" s="8"/>
      <c r="N56" s="42"/>
      <c r="O56" s="2"/>
      <c r="P56" s="8"/>
      <c r="Q56" s="42"/>
      <c r="R56" s="2"/>
      <c r="S56" s="8"/>
      <c r="T56" s="42"/>
      <c r="U56" s="2"/>
      <c r="V56" s="8"/>
      <c r="W56" s="2">
        <v>40170</v>
      </c>
      <c r="X56" s="2"/>
      <c r="Y56" s="7"/>
    </row>
    <row r="57" spans="1:25" x14ac:dyDescent="0.35">
      <c r="A57" s="44" t="s">
        <v>1067</v>
      </c>
      <c r="B57" s="2">
        <v>98415</v>
      </c>
      <c r="C57" s="2"/>
      <c r="D57" s="7"/>
      <c r="E57" s="2">
        <v>21630</v>
      </c>
      <c r="F57" s="2"/>
      <c r="G57" s="7"/>
      <c r="H57" s="2">
        <v>19575</v>
      </c>
      <c r="I57" s="2"/>
      <c r="J57" s="7"/>
      <c r="K57" s="42"/>
      <c r="L57" s="2"/>
      <c r="M57" s="8"/>
      <c r="N57" s="42"/>
      <c r="O57" s="2"/>
      <c r="P57" s="8"/>
      <c r="Q57" s="42"/>
      <c r="R57" s="2"/>
      <c r="S57" s="8"/>
      <c r="T57" s="42"/>
      <c r="U57" s="2"/>
      <c r="V57" s="8"/>
      <c r="W57" s="2">
        <v>139620</v>
      </c>
      <c r="X57" s="2"/>
      <c r="Y57" s="7"/>
    </row>
    <row r="58" spans="1:25" x14ac:dyDescent="0.35">
      <c r="A58" s="44" t="s">
        <v>1068</v>
      </c>
      <c r="B58" s="2"/>
      <c r="C58" s="2"/>
      <c r="D58" s="7"/>
      <c r="E58" s="2">
        <v>14040</v>
      </c>
      <c r="F58" s="2"/>
      <c r="G58" s="7"/>
      <c r="H58" s="2">
        <v>8640</v>
      </c>
      <c r="I58" s="2"/>
      <c r="J58" s="7"/>
      <c r="K58" s="42"/>
      <c r="L58" s="2"/>
      <c r="M58" s="8"/>
      <c r="N58" s="42"/>
      <c r="O58" s="2"/>
      <c r="P58" s="8"/>
      <c r="Q58" s="42"/>
      <c r="R58" s="2"/>
      <c r="S58" s="8"/>
      <c r="T58" s="42"/>
      <c r="U58" s="2"/>
      <c r="V58" s="8"/>
      <c r="W58" s="2">
        <v>22680</v>
      </c>
      <c r="X58" s="2"/>
      <c r="Y58" s="7"/>
    </row>
    <row r="59" spans="1:25" x14ac:dyDescent="0.35">
      <c r="A59" s="44" t="s">
        <v>1069</v>
      </c>
      <c r="B59" s="2">
        <v>82515</v>
      </c>
      <c r="C59" s="2"/>
      <c r="D59" s="7"/>
      <c r="E59" s="2">
        <v>22470</v>
      </c>
      <c r="F59" s="2"/>
      <c r="G59" s="7"/>
      <c r="H59" s="2">
        <v>3480</v>
      </c>
      <c r="I59" s="2"/>
      <c r="J59" s="7"/>
      <c r="K59" s="42"/>
      <c r="L59" s="2"/>
      <c r="M59" s="8"/>
      <c r="N59" s="42"/>
      <c r="O59" s="2"/>
      <c r="P59" s="8"/>
      <c r="Q59" s="42"/>
      <c r="R59" s="2"/>
      <c r="S59" s="8"/>
      <c r="T59" s="42"/>
      <c r="U59" s="2"/>
      <c r="V59" s="8"/>
      <c r="W59" s="2">
        <v>108465</v>
      </c>
      <c r="X59" s="2"/>
      <c r="Y59" s="7"/>
    </row>
    <row r="60" spans="1:25" x14ac:dyDescent="0.35">
      <c r="A60" s="44" t="s">
        <v>1070</v>
      </c>
      <c r="B60" s="2">
        <v>357870</v>
      </c>
      <c r="C60" s="2"/>
      <c r="D60" s="7"/>
      <c r="E60" s="2">
        <v>128280</v>
      </c>
      <c r="F60" s="2"/>
      <c r="G60" s="7"/>
      <c r="H60" s="2">
        <v>41160</v>
      </c>
      <c r="I60" s="2"/>
      <c r="J60" s="7"/>
      <c r="K60" s="42"/>
      <c r="L60" s="2"/>
      <c r="M60" s="8"/>
      <c r="N60" s="42"/>
      <c r="O60" s="2"/>
      <c r="P60" s="8"/>
      <c r="Q60" s="42"/>
      <c r="R60" s="2"/>
      <c r="S60" s="8"/>
      <c r="T60" s="42"/>
      <c r="U60" s="2"/>
      <c r="V60" s="8"/>
      <c r="W60" s="2">
        <v>527310</v>
      </c>
      <c r="X60" s="2"/>
      <c r="Y60" s="7"/>
    </row>
    <row r="61" spans="1:25" x14ac:dyDescent="0.35">
      <c r="A61" s="44" t="s">
        <v>1071</v>
      </c>
      <c r="B61" s="2">
        <v>6360</v>
      </c>
      <c r="C61" s="2"/>
      <c r="D61" s="7"/>
      <c r="E61" s="2"/>
      <c r="F61" s="2"/>
      <c r="G61" s="7"/>
      <c r="H61" s="2"/>
      <c r="I61" s="2"/>
      <c r="J61" s="7"/>
      <c r="K61" s="42"/>
      <c r="L61" s="2"/>
      <c r="M61" s="8"/>
      <c r="N61" s="42"/>
      <c r="O61" s="2"/>
      <c r="P61" s="8"/>
      <c r="Q61" s="42"/>
      <c r="R61" s="2"/>
      <c r="S61" s="8"/>
      <c r="T61" s="42"/>
      <c r="U61" s="2"/>
      <c r="V61" s="8"/>
      <c r="W61" s="2">
        <v>6360</v>
      </c>
      <c r="X61" s="2"/>
      <c r="Y61" s="7"/>
    </row>
    <row r="62" spans="1:25" x14ac:dyDescent="0.35">
      <c r="A62" s="44" t="s">
        <v>620</v>
      </c>
      <c r="B62" s="2">
        <v>718290</v>
      </c>
      <c r="C62" s="2"/>
      <c r="D62" s="7"/>
      <c r="E62" s="2">
        <v>208800</v>
      </c>
      <c r="F62" s="2"/>
      <c r="G62" s="7"/>
      <c r="H62" s="2">
        <v>75675</v>
      </c>
      <c r="I62" s="2"/>
      <c r="J62" s="7"/>
      <c r="K62" s="42"/>
      <c r="L62" s="2"/>
      <c r="M62" s="8"/>
      <c r="N62" s="42"/>
      <c r="O62" s="2"/>
      <c r="P62" s="8"/>
      <c r="Q62" s="42"/>
      <c r="R62" s="2"/>
      <c r="S62" s="8"/>
      <c r="T62" s="42"/>
      <c r="U62" s="2"/>
      <c r="V62" s="8"/>
      <c r="W62" s="2">
        <v>1002765</v>
      </c>
      <c r="X62" s="2"/>
      <c r="Y62" s="7"/>
    </row>
    <row r="63" spans="1:25" x14ac:dyDescent="0.35">
      <c r="A63" s="44" t="s">
        <v>1072</v>
      </c>
      <c r="B63" s="2">
        <v>311415</v>
      </c>
      <c r="C63" s="2"/>
      <c r="D63" s="7"/>
      <c r="E63" s="2">
        <v>80880</v>
      </c>
      <c r="F63" s="2"/>
      <c r="G63" s="7"/>
      <c r="H63" s="2">
        <v>18540</v>
      </c>
      <c r="I63" s="2"/>
      <c r="J63" s="7"/>
      <c r="K63" s="42"/>
      <c r="L63" s="2"/>
      <c r="M63" s="8"/>
      <c r="N63" s="42"/>
      <c r="O63" s="2"/>
      <c r="P63" s="8"/>
      <c r="Q63" s="42"/>
      <c r="R63" s="2"/>
      <c r="S63" s="8"/>
      <c r="T63" s="42"/>
      <c r="U63" s="2"/>
      <c r="V63" s="8"/>
      <c r="W63" s="2">
        <v>410835</v>
      </c>
      <c r="X63" s="2"/>
      <c r="Y63" s="7"/>
    </row>
    <row r="64" spans="1:25" x14ac:dyDescent="0.35">
      <c r="A64" s="44" t="s">
        <v>1073</v>
      </c>
      <c r="B64" s="2">
        <v>153135</v>
      </c>
      <c r="C64" s="2"/>
      <c r="D64" s="7"/>
      <c r="E64" s="2">
        <v>100230</v>
      </c>
      <c r="F64" s="2"/>
      <c r="G64" s="7"/>
      <c r="H64" s="2">
        <v>35370</v>
      </c>
      <c r="I64" s="2"/>
      <c r="J64" s="7"/>
      <c r="K64" s="42"/>
      <c r="L64" s="2"/>
      <c r="M64" s="8"/>
      <c r="N64" s="42"/>
      <c r="O64" s="2"/>
      <c r="P64" s="8"/>
      <c r="Q64" s="42"/>
      <c r="R64" s="2"/>
      <c r="S64" s="8"/>
      <c r="T64" s="42"/>
      <c r="U64" s="2"/>
      <c r="V64" s="8"/>
      <c r="W64" s="2">
        <v>288735</v>
      </c>
      <c r="X64" s="2"/>
      <c r="Y64" s="7"/>
    </row>
    <row r="65" spans="1:25" x14ac:dyDescent="0.35">
      <c r="A65" s="44" t="s">
        <v>1074</v>
      </c>
      <c r="B65" s="2">
        <v>495315</v>
      </c>
      <c r="C65" s="2"/>
      <c r="D65" s="7"/>
      <c r="E65" s="2">
        <v>175770</v>
      </c>
      <c r="F65" s="2"/>
      <c r="G65" s="7"/>
      <c r="H65" s="2">
        <v>92820</v>
      </c>
      <c r="I65" s="2"/>
      <c r="J65" s="7"/>
      <c r="K65" s="42"/>
      <c r="L65" s="2"/>
      <c r="M65" s="8"/>
      <c r="N65" s="42"/>
      <c r="O65" s="2"/>
      <c r="P65" s="8"/>
      <c r="Q65" s="42"/>
      <c r="R65" s="2"/>
      <c r="S65" s="8"/>
      <c r="T65" s="42"/>
      <c r="U65" s="2"/>
      <c r="V65" s="8"/>
      <c r="W65" s="2">
        <v>763905</v>
      </c>
      <c r="X65" s="2"/>
      <c r="Y65" s="7"/>
    </row>
    <row r="66" spans="1:25" x14ac:dyDescent="0.35">
      <c r="A66" s="44" t="s">
        <v>1075</v>
      </c>
      <c r="B66" s="2">
        <v>151005</v>
      </c>
      <c r="C66" s="2"/>
      <c r="D66" s="7"/>
      <c r="E66" s="2">
        <v>4680</v>
      </c>
      <c r="F66" s="2"/>
      <c r="G66" s="7"/>
      <c r="H66" s="2">
        <v>32790</v>
      </c>
      <c r="I66" s="2"/>
      <c r="J66" s="7"/>
      <c r="K66" s="42"/>
      <c r="L66" s="2"/>
      <c r="M66" s="8"/>
      <c r="N66" s="42"/>
      <c r="O66" s="2"/>
      <c r="P66" s="8"/>
      <c r="Q66" s="42"/>
      <c r="R66" s="2"/>
      <c r="S66" s="8"/>
      <c r="T66" s="42"/>
      <c r="U66" s="2"/>
      <c r="V66" s="8"/>
      <c r="W66" s="2">
        <v>188475</v>
      </c>
      <c r="X66" s="2"/>
      <c r="Y66" s="7"/>
    </row>
    <row r="67" spans="1:25" x14ac:dyDescent="0.35">
      <c r="A67" s="44" t="s">
        <v>114</v>
      </c>
      <c r="B67" s="2">
        <v>60420</v>
      </c>
      <c r="C67" s="2"/>
      <c r="D67" s="7"/>
      <c r="E67" s="2"/>
      <c r="F67" s="2"/>
      <c r="G67" s="7"/>
      <c r="H67" s="2"/>
      <c r="I67" s="2"/>
      <c r="J67" s="7"/>
      <c r="K67" s="42"/>
      <c r="L67" s="2"/>
      <c r="M67" s="8"/>
      <c r="N67" s="42"/>
      <c r="O67" s="2"/>
      <c r="P67" s="8"/>
      <c r="Q67" s="42"/>
      <c r="R67" s="2"/>
      <c r="S67" s="8"/>
      <c r="T67" s="42"/>
      <c r="U67" s="2"/>
      <c r="V67" s="8"/>
      <c r="W67" s="2">
        <v>60420</v>
      </c>
      <c r="X67" s="2"/>
      <c r="Y67" s="7"/>
    </row>
    <row r="68" spans="1:25" x14ac:dyDescent="0.35">
      <c r="A68" s="44" t="s">
        <v>1076</v>
      </c>
      <c r="B68" s="2">
        <v>510630</v>
      </c>
      <c r="C68" s="2"/>
      <c r="D68" s="7"/>
      <c r="E68" s="2">
        <v>225900</v>
      </c>
      <c r="F68" s="2"/>
      <c r="G68" s="7"/>
      <c r="H68" s="2">
        <v>34095</v>
      </c>
      <c r="I68" s="2"/>
      <c r="J68" s="7"/>
      <c r="K68" s="42"/>
      <c r="L68" s="2"/>
      <c r="M68" s="8"/>
      <c r="N68" s="42"/>
      <c r="O68" s="2"/>
      <c r="P68" s="8"/>
      <c r="Q68" s="42"/>
      <c r="R68" s="2"/>
      <c r="S68" s="8"/>
      <c r="T68" s="42"/>
      <c r="U68" s="2"/>
      <c r="V68" s="8"/>
      <c r="W68" s="2">
        <v>770625</v>
      </c>
      <c r="X68" s="2"/>
      <c r="Y68" s="7"/>
    </row>
    <row r="69" spans="1:25" x14ac:dyDescent="0.35">
      <c r="A69" s="44" t="s">
        <v>1077</v>
      </c>
      <c r="B69" s="2">
        <v>9450</v>
      </c>
      <c r="C69" s="2"/>
      <c r="D69" s="7"/>
      <c r="E69" s="2">
        <v>13740</v>
      </c>
      <c r="F69" s="2"/>
      <c r="G69" s="7"/>
      <c r="H69" s="2">
        <v>9480</v>
      </c>
      <c r="I69" s="2"/>
      <c r="J69" s="7"/>
      <c r="K69" s="42"/>
      <c r="L69" s="2"/>
      <c r="M69" s="8"/>
      <c r="N69" s="42"/>
      <c r="O69" s="2"/>
      <c r="P69" s="8"/>
      <c r="Q69" s="42"/>
      <c r="R69" s="2"/>
      <c r="S69" s="8"/>
      <c r="T69" s="42"/>
      <c r="U69" s="2"/>
      <c r="V69" s="8"/>
      <c r="W69" s="2">
        <v>32670</v>
      </c>
      <c r="X69" s="2"/>
      <c r="Y69" s="7"/>
    </row>
    <row r="70" spans="1:25" x14ac:dyDescent="0.35">
      <c r="A70" s="44" t="s">
        <v>1078</v>
      </c>
      <c r="B70" s="2">
        <v>514125</v>
      </c>
      <c r="C70" s="2"/>
      <c r="D70" s="7"/>
      <c r="E70" s="2">
        <v>130440</v>
      </c>
      <c r="F70" s="2"/>
      <c r="G70" s="7"/>
      <c r="H70" s="2">
        <v>61710</v>
      </c>
      <c r="I70" s="2"/>
      <c r="J70" s="7"/>
      <c r="K70" s="42"/>
      <c r="L70" s="2"/>
      <c r="M70" s="8"/>
      <c r="N70" s="42"/>
      <c r="O70" s="2"/>
      <c r="P70" s="8"/>
      <c r="Q70" s="42"/>
      <c r="R70" s="2"/>
      <c r="S70" s="8"/>
      <c r="T70" s="42"/>
      <c r="U70" s="2"/>
      <c r="V70" s="8"/>
      <c r="W70" s="2">
        <v>706275</v>
      </c>
      <c r="X70" s="2"/>
      <c r="Y70" s="7"/>
    </row>
    <row r="71" spans="1:25" x14ac:dyDescent="0.35">
      <c r="A71" s="44" t="s">
        <v>1079</v>
      </c>
      <c r="B71" s="2">
        <v>51210</v>
      </c>
      <c r="C71" s="2"/>
      <c r="D71" s="7"/>
      <c r="E71" s="2">
        <v>58110</v>
      </c>
      <c r="F71" s="2"/>
      <c r="G71" s="7"/>
      <c r="H71" s="2">
        <v>21420</v>
      </c>
      <c r="I71" s="2"/>
      <c r="J71" s="7"/>
      <c r="K71" s="42"/>
      <c r="L71" s="2"/>
      <c r="M71" s="8"/>
      <c r="N71" s="42"/>
      <c r="O71" s="2"/>
      <c r="P71" s="8"/>
      <c r="Q71" s="42"/>
      <c r="R71" s="2"/>
      <c r="S71" s="8"/>
      <c r="T71" s="42"/>
      <c r="U71" s="2"/>
      <c r="V71" s="8"/>
      <c r="W71" s="2">
        <v>130740</v>
      </c>
      <c r="X71" s="2"/>
      <c r="Y71" s="7"/>
    </row>
    <row r="72" spans="1:25" x14ac:dyDescent="0.35">
      <c r="A72" s="44" t="s">
        <v>1080</v>
      </c>
      <c r="B72" s="2">
        <v>53790</v>
      </c>
      <c r="C72" s="2"/>
      <c r="D72" s="7"/>
      <c r="E72" s="2">
        <v>32190</v>
      </c>
      <c r="F72" s="2"/>
      <c r="G72" s="7"/>
      <c r="H72" s="2">
        <v>10050</v>
      </c>
      <c r="I72" s="2"/>
      <c r="J72" s="7"/>
      <c r="K72" s="42"/>
      <c r="L72" s="2"/>
      <c r="M72" s="8"/>
      <c r="N72" s="42"/>
      <c r="O72" s="2"/>
      <c r="P72" s="8"/>
      <c r="Q72" s="42"/>
      <c r="R72" s="2"/>
      <c r="S72" s="8"/>
      <c r="T72" s="42"/>
      <c r="U72" s="2"/>
      <c r="V72" s="8"/>
      <c r="W72" s="2">
        <v>96030</v>
      </c>
      <c r="X72" s="2"/>
      <c r="Y72" s="7"/>
    </row>
    <row r="73" spans="1:25" x14ac:dyDescent="0.35">
      <c r="A73" s="44" t="s">
        <v>1081</v>
      </c>
      <c r="B73" s="2">
        <v>491265</v>
      </c>
      <c r="C73" s="2"/>
      <c r="D73" s="7"/>
      <c r="E73" s="2">
        <v>110640</v>
      </c>
      <c r="F73" s="2"/>
      <c r="G73" s="7"/>
      <c r="H73" s="2">
        <v>39030</v>
      </c>
      <c r="I73" s="2"/>
      <c r="J73" s="7"/>
      <c r="K73" s="42"/>
      <c r="L73" s="2"/>
      <c r="M73" s="8"/>
      <c r="N73" s="42"/>
      <c r="O73" s="2"/>
      <c r="P73" s="8"/>
      <c r="Q73" s="42"/>
      <c r="R73" s="2"/>
      <c r="S73" s="8"/>
      <c r="T73" s="42"/>
      <c r="U73" s="2"/>
      <c r="V73" s="8"/>
      <c r="W73" s="2">
        <v>640935</v>
      </c>
      <c r="X73" s="2"/>
      <c r="Y73" s="7"/>
    </row>
    <row r="74" spans="1:25" x14ac:dyDescent="0.35">
      <c r="A74" s="44" t="s">
        <v>1082</v>
      </c>
      <c r="B74" s="2">
        <v>377430</v>
      </c>
      <c r="C74" s="2"/>
      <c r="D74" s="7"/>
      <c r="E74" s="2">
        <v>147420</v>
      </c>
      <c r="F74" s="2"/>
      <c r="G74" s="7"/>
      <c r="H74" s="2">
        <v>40425</v>
      </c>
      <c r="I74" s="2"/>
      <c r="J74" s="7"/>
      <c r="K74" s="42"/>
      <c r="L74" s="2"/>
      <c r="M74" s="8"/>
      <c r="N74" s="42"/>
      <c r="O74" s="2"/>
      <c r="P74" s="8"/>
      <c r="Q74" s="42"/>
      <c r="R74" s="2"/>
      <c r="S74" s="8"/>
      <c r="T74" s="42"/>
      <c r="U74" s="2"/>
      <c r="V74" s="8"/>
      <c r="W74" s="2">
        <v>565275</v>
      </c>
      <c r="X74" s="2"/>
      <c r="Y74" s="7"/>
    </row>
    <row r="75" spans="1:25" x14ac:dyDescent="0.35">
      <c r="A75" s="44" t="s">
        <v>1083</v>
      </c>
      <c r="B75" s="2">
        <v>15420</v>
      </c>
      <c r="C75" s="2"/>
      <c r="D75" s="7"/>
      <c r="E75" s="2">
        <v>2910</v>
      </c>
      <c r="F75" s="2"/>
      <c r="G75" s="7"/>
      <c r="H75" s="2">
        <v>6615</v>
      </c>
      <c r="I75" s="2"/>
      <c r="J75" s="7"/>
      <c r="K75" s="42"/>
      <c r="L75" s="2"/>
      <c r="M75" s="8"/>
      <c r="N75" s="42"/>
      <c r="O75" s="2"/>
      <c r="P75" s="8"/>
      <c r="Q75" s="42"/>
      <c r="R75" s="2"/>
      <c r="S75" s="8"/>
      <c r="T75" s="42"/>
      <c r="U75" s="2"/>
      <c r="V75" s="8"/>
      <c r="W75" s="2">
        <v>24945</v>
      </c>
      <c r="X75" s="2"/>
      <c r="Y75" s="7"/>
    </row>
    <row r="76" spans="1:25" x14ac:dyDescent="0.35">
      <c r="A76" s="44" t="s">
        <v>1084</v>
      </c>
      <c r="B76" s="2">
        <v>36720</v>
      </c>
      <c r="C76" s="2"/>
      <c r="D76" s="7"/>
      <c r="E76" s="2">
        <v>13020</v>
      </c>
      <c r="F76" s="2"/>
      <c r="G76" s="7"/>
      <c r="H76" s="2"/>
      <c r="I76" s="2"/>
      <c r="J76" s="7"/>
      <c r="K76" s="42"/>
      <c r="L76" s="2"/>
      <c r="M76" s="8"/>
      <c r="N76" s="42"/>
      <c r="O76" s="2"/>
      <c r="P76" s="8"/>
      <c r="Q76" s="42"/>
      <c r="R76" s="2"/>
      <c r="S76" s="8"/>
      <c r="T76" s="42"/>
      <c r="U76" s="2"/>
      <c r="V76" s="8"/>
      <c r="W76" s="2">
        <v>49740</v>
      </c>
      <c r="X76" s="2"/>
      <c r="Y76" s="7"/>
    </row>
    <row r="77" spans="1:25" x14ac:dyDescent="0.35">
      <c r="A77" s="44" t="s">
        <v>1085</v>
      </c>
      <c r="B77" s="2">
        <v>2535150</v>
      </c>
      <c r="C77" s="2"/>
      <c r="D77" s="7"/>
      <c r="E77" s="2">
        <v>810090</v>
      </c>
      <c r="F77" s="2"/>
      <c r="G77" s="7"/>
      <c r="H77" s="2">
        <v>191775</v>
      </c>
      <c r="I77" s="2"/>
      <c r="J77" s="7"/>
      <c r="K77" s="42"/>
      <c r="L77" s="2"/>
      <c r="M77" s="8"/>
      <c r="N77" s="42"/>
      <c r="O77" s="2"/>
      <c r="P77" s="8"/>
      <c r="Q77" s="42"/>
      <c r="R77" s="2"/>
      <c r="S77" s="8"/>
      <c r="T77" s="42"/>
      <c r="U77" s="2"/>
      <c r="V77" s="8"/>
      <c r="W77" s="2">
        <v>3537015</v>
      </c>
      <c r="X77" s="2"/>
      <c r="Y77" s="7"/>
    </row>
    <row r="78" spans="1:25" x14ac:dyDescent="0.35">
      <c r="A78" s="44" t="s">
        <v>1086</v>
      </c>
      <c r="B78" s="2">
        <v>899670</v>
      </c>
      <c r="C78" s="2"/>
      <c r="D78" s="7"/>
      <c r="E78" s="2">
        <v>271290</v>
      </c>
      <c r="F78" s="2"/>
      <c r="G78" s="7"/>
      <c r="H78" s="2">
        <v>68910</v>
      </c>
      <c r="I78" s="2"/>
      <c r="J78" s="7"/>
      <c r="K78" s="42"/>
      <c r="L78" s="2"/>
      <c r="M78" s="8"/>
      <c r="N78" s="42"/>
      <c r="O78" s="2"/>
      <c r="P78" s="8"/>
      <c r="Q78" s="42"/>
      <c r="R78" s="2"/>
      <c r="S78" s="8"/>
      <c r="T78" s="42"/>
      <c r="U78" s="2"/>
      <c r="V78" s="8"/>
      <c r="W78" s="2">
        <v>1239870</v>
      </c>
      <c r="X78" s="2"/>
      <c r="Y78" s="7"/>
    </row>
    <row r="79" spans="1:25" x14ac:dyDescent="0.35">
      <c r="A79" s="44" t="s">
        <v>1087</v>
      </c>
      <c r="B79" s="2">
        <v>2220</v>
      </c>
      <c r="C79" s="2"/>
      <c r="D79" s="7"/>
      <c r="E79" s="2">
        <v>12090</v>
      </c>
      <c r="F79" s="2"/>
      <c r="G79" s="7"/>
      <c r="H79" s="2">
        <v>11130</v>
      </c>
      <c r="I79" s="2"/>
      <c r="J79" s="7"/>
      <c r="K79" s="42"/>
      <c r="L79" s="2"/>
      <c r="M79" s="8"/>
      <c r="N79" s="42"/>
      <c r="O79" s="2"/>
      <c r="P79" s="8"/>
      <c r="Q79" s="42"/>
      <c r="R79" s="2"/>
      <c r="S79" s="8"/>
      <c r="T79" s="42"/>
      <c r="U79" s="2"/>
      <c r="V79" s="8"/>
      <c r="W79" s="2">
        <v>25440</v>
      </c>
      <c r="X79" s="2"/>
      <c r="Y79" s="7"/>
    </row>
    <row r="80" spans="1:25" x14ac:dyDescent="0.35">
      <c r="A80" s="44" t="s">
        <v>1088</v>
      </c>
      <c r="B80" s="2">
        <v>119010</v>
      </c>
      <c r="C80" s="2"/>
      <c r="D80" s="7"/>
      <c r="E80" s="2">
        <v>40080</v>
      </c>
      <c r="F80" s="2"/>
      <c r="G80" s="7"/>
      <c r="H80" s="2">
        <v>9705</v>
      </c>
      <c r="I80" s="2"/>
      <c r="J80" s="7"/>
      <c r="K80" s="42"/>
      <c r="L80" s="2"/>
      <c r="M80" s="8"/>
      <c r="N80" s="42"/>
      <c r="O80" s="2"/>
      <c r="P80" s="8"/>
      <c r="Q80" s="42"/>
      <c r="R80" s="2"/>
      <c r="S80" s="8"/>
      <c r="T80" s="42"/>
      <c r="U80" s="2"/>
      <c r="V80" s="8"/>
      <c r="W80" s="2">
        <v>168795</v>
      </c>
      <c r="X80" s="2"/>
      <c r="Y80" s="7"/>
    </row>
    <row r="81" spans="1:25" x14ac:dyDescent="0.35">
      <c r="A81" s="44" t="s">
        <v>1089</v>
      </c>
      <c r="B81" s="2">
        <v>34710</v>
      </c>
      <c r="C81" s="2"/>
      <c r="D81" s="7"/>
      <c r="E81" s="2">
        <v>3450</v>
      </c>
      <c r="F81" s="2"/>
      <c r="G81" s="7"/>
      <c r="H81" s="2"/>
      <c r="I81" s="2"/>
      <c r="J81" s="7"/>
      <c r="K81" s="42"/>
      <c r="L81" s="2"/>
      <c r="M81" s="8"/>
      <c r="N81" s="42"/>
      <c r="O81" s="2"/>
      <c r="P81" s="8"/>
      <c r="Q81" s="42"/>
      <c r="R81" s="2"/>
      <c r="S81" s="8"/>
      <c r="T81" s="42"/>
      <c r="U81" s="2"/>
      <c r="V81" s="8"/>
      <c r="W81" s="2">
        <v>38160</v>
      </c>
      <c r="X81" s="2"/>
      <c r="Y81" s="7"/>
    </row>
    <row r="82" spans="1:25" x14ac:dyDescent="0.35">
      <c r="A82" s="44" t="s">
        <v>1090</v>
      </c>
      <c r="B82" s="2">
        <v>74115</v>
      </c>
      <c r="C82" s="2"/>
      <c r="D82" s="7"/>
      <c r="E82" s="2">
        <v>22470</v>
      </c>
      <c r="F82" s="2"/>
      <c r="G82" s="7"/>
      <c r="H82" s="2">
        <v>6495</v>
      </c>
      <c r="I82" s="2"/>
      <c r="J82" s="7"/>
      <c r="K82" s="42"/>
      <c r="L82" s="2"/>
      <c r="M82" s="8"/>
      <c r="N82" s="42"/>
      <c r="O82" s="2"/>
      <c r="P82" s="8"/>
      <c r="Q82" s="42"/>
      <c r="R82" s="2"/>
      <c r="S82" s="8"/>
      <c r="T82" s="42"/>
      <c r="U82" s="2"/>
      <c r="V82" s="8"/>
      <c r="W82" s="2">
        <v>103080</v>
      </c>
      <c r="X82" s="2"/>
      <c r="Y82" s="7"/>
    </row>
    <row r="83" spans="1:25" x14ac:dyDescent="0.35">
      <c r="A83" s="44" t="s">
        <v>1091</v>
      </c>
      <c r="B83" s="2">
        <v>5595</v>
      </c>
      <c r="C83" s="2"/>
      <c r="D83" s="7"/>
      <c r="E83" s="2">
        <v>18480</v>
      </c>
      <c r="F83" s="2"/>
      <c r="G83" s="7"/>
      <c r="H83" s="2">
        <v>2520</v>
      </c>
      <c r="I83" s="2"/>
      <c r="J83" s="7"/>
      <c r="K83" s="42"/>
      <c r="L83" s="2"/>
      <c r="M83" s="8"/>
      <c r="N83" s="42"/>
      <c r="O83" s="2"/>
      <c r="P83" s="8"/>
      <c r="Q83" s="42"/>
      <c r="R83" s="2"/>
      <c r="S83" s="8"/>
      <c r="T83" s="42"/>
      <c r="U83" s="2"/>
      <c r="V83" s="8"/>
      <c r="W83" s="2">
        <v>26595</v>
      </c>
      <c r="X83" s="2"/>
      <c r="Y83" s="7"/>
    </row>
    <row r="84" spans="1:25" x14ac:dyDescent="0.35">
      <c r="A84" s="44" t="s">
        <v>1092</v>
      </c>
      <c r="B84" s="2">
        <v>312225</v>
      </c>
      <c r="C84" s="2"/>
      <c r="D84" s="7"/>
      <c r="E84" s="2">
        <v>99690</v>
      </c>
      <c r="F84" s="2"/>
      <c r="G84" s="7"/>
      <c r="H84" s="2">
        <v>53010</v>
      </c>
      <c r="I84" s="2"/>
      <c r="J84" s="7"/>
      <c r="K84" s="42"/>
      <c r="L84" s="2"/>
      <c r="M84" s="8"/>
      <c r="N84" s="42"/>
      <c r="O84" s="2"/>
      <c r="P84" s="8"/>
      <c r="Q84" s="42"/>
      <c r="R84" s="2"/>
      <c r="S84" s="8"/>
      <c r="T84" s="42"/>
      <c r="U84" s="2"/>
      <c r="V84" s="8"/>
      <c r="W84" s="2">
        <v>464925</v>
      </c>
      <c r="X84" s="2"/>
      <c r="Y84" s="7"/>
    </row>
    <row r="85" spans="1:25" x14ac:dyDescent="0.35">
      <c r="A85" s="44" t="s">
        <v>1093</v>
      </c>
      <c r="B85" s="2">
        <v>27690</v>
      </c>
      <c r="C85" s="2"/>
      <c r="D85" s="7"/>
      <c r="E85" s="2">
        <v>8190</v>
      </c>
      <c r="F85" s="2"/>
      <c r="G85" s="7"/>
      <c r="H85" s="2">
        <v>870</v>
      </c>
      <c r="I85" s="2"/>
      <c r="J85" s="7"/>
      <c r="K85" s="42"/>
      <c r="L85" s="2"/>
      <c r="M85" s="8"/>
      <c r="N85" s="42"/>
      <c r="O85" s="2"/>
      <c r="P85" s="8"/>
      <c r="Q85" s="42"/>
      <c r="R85" s="2"/>
      <c r="S85" s="8"/>
      <c r="T85" s="42"/>
      <c r="U85" s="2"/>
      <c r="V85" s="8"/>
      <c r="W85" s="2">
        <v>36750</v>
      </c>
      <c r="X85" s="2"/>
      <c r="Y85" s="7"/>
    </row>
    <row r="86" spans="1:25" x14ac:dyDescent="0.35">
      <c r="A86" s="44" t="s">
        <v>1094</v>
      </c>
      <c r="B86" s="2">
        <v>339690</v>
      </c>
      <c r="C86" s="2"/>
      <c r="D86" s="7"/>
      <c r="E86" s="2">
        <v>89400</v>
      </c>
      <c r="F86" s="2"/>
      <c r="G86" s="7"/>
      <c r="H86" s="2">
        <v>37680</v>
      </c>
      <c r="I86" s="2"/>
      <c r="J86" s="7"/>
      <c r="K86" s="42"/>
      <c r="L86" s="2"/>
      <c r="M86" s="8"/>
      <c r="N86" s="42"/>
      <c r="O86" s="2"/>
      <c r="P86" s="8"/>
      <c r="Q86" s="42"/>
      <c r="R86" s="2"/>
      <c r="S86" s="8"/>
      <c r="T86" s="42"/>
      <c r="U86" s="2"/>
      <c r="V86" s="8"/>
      <c r="W86" s="2">
        <v>466770</v>
      </c>
      <c r="X86" s="2"/>
      <c r="Y86" s="7"/>
    </row>
    <row r="87" spans="1:25" x14ac:dyDescent="0.35">
      <c r="A87" s="44" t="s">
        <v>1095</v>
      </c>
      <c r="B87" s="2">
        <v>4648050</v>
      </c>
      <c r="C87" s="2"/>
      <c r="D87" s="7"/>
      <c r="E87" s="2">
        <v>1260570</v>
      </c>
      <c r="F87" s="2"/>
      <c r="G87" s="7"/>
      <c r="H87" s="2">
        <v>314595</v>
      </c>
      <c r="I87" s="2"/>
      <c r="J87" s="7"/>
      <c r="K87" s="42"/>
      <c r="L87" s="2"/>
      <c r="M87" s="8"/>
      <c r="N87" s="42"/>
      <c r="O87" s="2"/>
      <c r="P87" s="8"/>
      <c r="Q87" s="42"/>
      <c r="R87" s="2"/>
      <c r="S87" s="8"/>
      <c r="T87" s="42"/>
      <c r="U87" s="2"/>
      <c r="V87" s="8"/>
      <c r="W87" s="2">
        <v>6223215</v>
      </c>
      <c r="X87" s="2"/>
      <c r="Y87" s="7"/>
    </row>
    <row r="88" spans="1:25" x14ac:dyDescent="0.35">
      <c r="A88" s="44" t="s">
        <v>1096</v>
      </c>
      <c r="B88" s="2">
        <v>175080</v>
      </c>
      <c r="C88" s="2"/>
      <c r="D88" s="7"/>
      <c r="E88" s="2">
        <v>66300</v>
      </c>
      <c r="F88" s="2"/>
      <c r="G88" s="7"/>
      <c r="H88" s="2">
        <v>22560</v>
      </c>
      <c r="I88" s="2"/>
      <c r="J88" s="7"/>
      <c r="K88" s="42"/>
      <c r="L88" s="2"/>
      <c r="M88" s="8"/>
      <c r="N88" s="42"/>
      <c r="O88" s="2"/>
      <c r="P88" s="8"/>
      <c r="Q88" s="42"/>
      <c r="R88" s="2"/>
      <c r="S88" s="8"/>
      <c r="T88" s="42"/>
      <c r="U88" s="2"/>
      <c r="V88" s="8"/>
      <c r="W88" s="2">
        <v>263940</v>
      </c>
      <c r="X88" s="2"/>
      <c r="Y88" s="7"/>
    </row>
    <row r="89" spans="1:25" x14ac:dyDescent="0.35">
      <c r="A89" s="44" t="s">
        <v>1097</v>
      </c>
      <c r="B89" s="2">
        <v>296790</v>
      </c>
      <c r="C89" s="2"/>
      <c r="D89" s="7"/>
      <c r="E89" s="2">
        <v>93000</v>
      </c>
      <c r="F89" s="2"/>
      <c r="G89" s="7"/>
      <c r="H89" s="2">
        <v>29355</v>
      </c>
      <c r="I89" s="2"/>
      <c r="J89" s="7"/>
      <c r="K89" s="42"/>
      <c r="L89" s="2"/>
      <c r="M89" s="8"/>
      <c r="N89" s="42"/>
      <c r="O89" s="2"/>
      <c r="P89" s="8"/>
      <c r="Q89" s="42"/>
      <c r="R89" s="2"/>
      <c r="S89" s="8"/>
      <c r="T89" s="42"/>
      <c r="U89" s="2"/>
      <c r="V89" s="8"/>
      <c r="W89" s="2">
        <v>419145</v>
      </c>
      <c r="X89" s="2"/>
      <c r="Y89" s="7"/>
    </row>
    <row r="90" spans="1:25" x14ac:dyDescent="0.35">
      <c r="A90" s="44" t="s">
        <v>1098</v>
      </c>
      <c r="B90" s="2">
        <v>315135</v>
      </c>
      <c r="C90" s="2"/>
      <c r="D90" s="7"/>
      <c r="E90" s="2">
        <v>132570</v>
      </c>
      <c r="F90" s="2"/>
      <c r="G90" s="7"/>
      <c r="H90" s="2">
        <v>46710</v>
      </c>
      <c r="I90" s="2"/>
      <c r="J90" s="7"/>
      <c r="K90" s="42"/>
      <c r="L90" s="2"/>
      <c r="M90" s="8"/>
      <c r="N90" s="42"/>
      <c r="O90" s="2"/>
      <c r="P90" s="8"/>
      <c r="Q90" s="42"/>
      <c r="R90" s="2"/>
      <c r="S90" s="8"/>
      <c r="T90" s="42"/>
      <c r="U90" s="2"/>
      <c r="V90" s="8"/>
      <c r="W90" s="2">
        <v>494415</v>
      </c>
      <c r="X90" s="2"/>
      <c r="Y90" s="7"/>
    </row>
    <row r="91" spans="1:25" x14ac:dyDescent="0.35">
      <c r="A91" s="44" t="s">
        <v>1099</v>
      </c>
      <c r="B91" s="2">
        <v>109095</v>
      </c>
      <c r="C91" s="2"/>
      <c r="D91" s="7"/>
      <c r="E91" s="2">
        <v>35970</v>
      </c>
      <c r="F91" s="2"/>
      <c r="G91" s="7"/>
      <c r="H91" s="2">
        <v>8580</v>
      </c>
      <c r="I91" s="2"/>
      <c r="J91" s="7"/>
      <c r="K91" s="42"/>
      <c r="L91" s="2"/>
      <c r="M91" s="8"/>
      <c r="N91" s="42"/>
      <c r="O91" s="2"/>
      <c r="P91" s="8"/>
      <c r="Q91" s="42"/>
      <c r="R91" s="2"/>
      <c r="S91" s="8"/>
      <c r="T91" s="42"/>
      <c r="U91" s="2"/>
      <c r="V91" s="8"/>
      <c r="W91" s="2">
        <v>153645</v>
      </c>
      <c r="X91" s="2"/>
      <c r="Y91" s="7"/>
    </row>
    <row r="92" spans="1:25" x14ac:dyDescent="0.35">
      <c r="A92" s="44" t="s">
        <v>1100</v>
      </c>
      <c r="B92" s="2">
        <v>175155</v>
      </c>
      <c r="C92" s="2"/>
      <c r="D92" s="7"/>
      <c r="E92" s="2">
        <v>26670</v>
      </c>
      <c r="F92" s="2"/>
      <c r="G92" s="7"/>
      <c r="H92" s="2">
        <v>343800</v>
      </c>
      <c r="I92" s="2"/>
      <c r="J92" s="7"/>
      <c r="K92" s="42"/>
      <c r="L92" s="2"/>
      <c r="M92" s="8"/>
      <c r="N92" s="42"/>
      <c r="O92" s="2"/>
      <c r="P92" s="8"/>
      <c r="Q92" s="42"/>
      <c r="R92" s="2"/>
      <c r="S92" s="8"/>
      <c r="T92" s="42"/>
      <c r="U92" s="2"/>
      <c r="V92" s="8"/>
      <c r="W92" s="2">
        <v>545625</v>
      </c>
      <c r="X92" s="2"/>
      <c r="Y92" s="7"/>
    </row>
    <row r="93" spans="1:25" x14ac:dyDescent="0.35">
      <c r="A93" s="44" t="s">
        <v>1101</v>
      </c>
      <c r="B93" s="2">
        <v>106725</v>
      </c>
      <c r="C93" s="2"/>
      <c r="D93" s="7"/>
      <c r="E93" s="2">
        <v>25140</v>
      </c>
      <c r="F93" s="2"/>
      <c r="G93" s="7"/>
      <c r="H93" s="2">
        <v>6465</v>
      </c>
      <c r="I93" s="2"/>
      <c r="J93" s="7"/>
      <c r="K93" s="42"/>
      <c r="L93" s="2"/>
      <c r="M93" s="8"/>
      <c r="N93" s="42"/>
      <c r="O93" s="2"/>
      <c r="P93" s="8"/>
      <c r="Q93" s="42"/>
      <c r="R93" s="2"/>
      <c r="S93" s="8"/>
      <c r="T93" s="42"/>
      <c r="U93" s="2"/>
      <c r="V93" s="8"/>
      <c r="W93" s="2">
        <v>138330</v>
      </c>
      <c r="X93" s="2"/>
      <c r="Y93" s="7"/>
    </row>
    <row r="94" spans="1:25" x14ac:dyDescent="0.35">
      <c r="A94" s="44" t="s">
        <v>1102</v>
      </c>
      <c r="B94" s="2">
        <v>102885</v>
      </c>
      <c r="C94" s="2"/>
      <c r="D94" s="7"/>
      <c r="E94" s="2">
        <v>39660</v>
      </c>
      <c r="F94" s="2"/>
      <c r="G94" s="7"/>
      <c r="H94" s="2">
        <v>15285</v>
      </c>
      <c r="I94" s="2"/>
      <c r="J94" s="7"/>
      <c r="K94" s="42"/>
      <c r="L94" s="2"/>
      <c r="M94" s="8"/>
      <c r="N94" s="42"/>
      <c r="O94" s="2"/>
      <c r="P94" s="8"/>
      <c r="Q94" s="42"/>
      <c r="R94" s="2"/>
      <c r="S94" s="8"/>
      <c r="T94" s="42"/>
      <c r="U94" s="2"/>
      <c r="V94" s="8"/>
      <c r="W94" s="2">
        <v>157830</v>
      </c>
      <c r="X94" s="2"/>
      <c r="Y94" s="7"/>
    </row>
    <row r="95" spans="1:25" x14ac:dyDescent="0.35">
      <c r="A95" s="44" t="s">
        <v>1103</v>
      </c>
      <c r="B95" s="2">
        <v>79455</v>
      </c>
      <c r="C95" s="2"/>
      <c r="D95" s="7"/>
      <c r="E95" s="2">
        <v>28050</v>
      </c>
      <c r="F95" s="2"/>
      <c r="G95" s="7"/>
      <c r="H95" s="2">
        <v>16440</v>
      </c>
      <c r="I95" s="2"/>
      <c r="J95" s="7"/>
      <c r="K95" s="42"/>
      <c r="L95" s="2"/>
      <c r="M95" s="8"/>
      <c r="N95" s="42"/>
      <c r="O95" s="2"/>
      <c r="P95" s="8"/>
      <c r="Q95" s="42"/>
      <c r="R95" s="2"/>
      <c r="S95" s="8"/>
      <c r="T95" s="42"/>
      <c r="U95" s="2"/>
      <c r="V95" s="8"/>
      <c r="W95" s="2">
        <v>123945</v>
      </c>
      <c r="X95" s="2"/>
      <c r="Y95" s="7"/>
    </row>
    <row r="96" spans="1:25" x14ac:dyDescent="0.35">
      <c r="A96" s="44" t="s">
        <v>1104</v>
      </c>
      <c r="B96" s="2">
        <v>210060</v>
      </c>
      <c r="C96" s="2"/>
      <c r="D96" s="7"/>
      <c r="E96" s="2">
        <v>40560</v>
      </c>
      <c r="F96" s="2"/>
      <c r="G96" s="7"/>
      <c r="H96" s="2">
        <v>17400</v>
      </c>
      <c r="I96" s="2"/>
      <c r="J96" s="7"/>
      <c r="K96" s="42"/>
      <c r="L96" s="2"/>
      <c r="M96" s="8"/>
      <c r="N96" s="42"/>
      <c r="O96" s="2"/>
      <c r="P96" s="8"/>
      <c r="Q96" s="42"/>
      <c r="R96" s="2"/>
      <c r="S96" s="8"/>
      <c r="T96" s="42"/>
      <c r="U96" s="2"/>
      <c r="V96" s="8"/>
      <c r="W96" s="2">
        <v>268020</v>
      </c>
      <c r="X96" s="2"/>
      <c r="Y96" s="7"/>
    </row>
    <row r="97" spans="1:25" x14ac:dyDescent="0.35">
      <c r="A97" s="44" t="s">
        <v>1105</v>
      </c>
      <c r="B97" s="2">
        <v>118740</v>
      </c>
      <c r="C97" s="2"/>
      <c r="D97" s="7"/>
      <c r="E97" s="2">
        <v>45210</v>
      </c>
      <c r="F97" s="2"/>
      <c r="G97" s="7"/>
      <c r="H97" s="2">
        <v>7710</v>
      </c>
      <c r="I97" s="2"/>
      <c r="J97" s="7"/>
      <c r="K97" s="42"/>
      <c r="L97" s="2"/>
      <c r="M97" s="8"/>
      <c r="N97" s="42"/>
      <c r="O97" s="2"/>
      <c r="P97" s="8"/>
      <c r="Q97" s="42"/>
      <c r="R97" s="2"/>
      <c r="S97" s="8"/>
      <c r="T97" s="42"/>
      <c r="U97" s="2"/>
      <c r="V97" s="8"/>
      <c r="W97" s="2">
        <v>171660</v>
      </c>
      <c r="X97" s="2"/>
      <c r="Y97" s="7"/>
    </row>
    <row r="98" spans="1:25" x14ac:dyDescent="0.35">
      <c r="A98" s="44" t="s">
        <v>1106</v>
      </c>
      <c r="B98" s="2">
        <v>1616730</v>
      </c>
      <c r="C98" s="2"/>
      <c r="D98" s="7"/>
      <c r="E98" s="2">
        <v>548460</v>
      </c>
      <c r="F98" s="2"/>
      <c r="G98" s="7"/>
      <c r="H98" s="2">
        <v>214005</v>
      </c>
      <c r="I98" s="2"/>
      <c r="J98" s="7"/>
      <c r="K98" s="42"/>
      <c r="L98" s="2"/>
      <c r="M98" s="8"/>
      <c r="N98" s="42"/>
      <c r="O98" s="2"/>
      <c r="P98" s="8"/>
      <c r="Q98" s="42"/>
      <c r="R98" s="2"/>
      <c r="S98" s="8"/>
      <c r="T98" s="42"/>
      <c r="U98" s="2"/>
      <c r="V98" s="8"/>
      <c r="W98" s="2">
        <v>2379195</v>
      </c>
      <c r="X98" s="2"/>
      <c r="Y98" s="7"/>
    </row>
    <row r="99" spans="1:25" x14ac:dyDescent="0.35">
      <c r="A99" s="44" t="s">
        <v>1107</v>
      </c>
      <c r="B99" s="2">
        <v>5610</v>
      </c>
      <c r="C99" s="2"/>
      <c r="D99" s="7"/>
      <c r="E99" s="2">
        <v>17670</v>
      </c>
      <c r="F99" s="2"/>
      <c r="G99" s="7"/>
      <c r="H99" s="2">
        <v>4350</v>
      </c>
      <c r="I99" s="2"/>
      <c r="J99" s="7"/>
      <c r="K99" s="42"/>
      <c r="L99" s="2"/>
      <c r="M99" s="8"/>
      <c r="N99" s="42"/>
      <c r="O99" s="2"/>
      <c r="P99" s="8"/>
      <c r="Q99" s="42"/>
      <c r="R99" s="2"/>
      <c r="S99" s="8"/>
      <c r="T99" s="42"/>
      <c r="U99" s="2"/>
      <c r="V99" s="8"/>
      <c r="W99" s="2">
        <v>27630</v>
      </c>
      <c r="X99" s="2"/>
      <c r="Y99" s="7"/>
    </row>
    <row r="100" spans="1:25" x14ac:dyDescent="0.35">
      <c r="A100" s="44" t="s">
        <v>1108</v>
      </c>
      <c r="B100" s="2">
        <v>243810</v>
      </c>
      <c r="C100" s="2"/>
      <c r="D100" s="7"/>
      <c r="E100" s="2">
        <v>44610</v>
      </c>
      <c r="F100" s="2"/>
      <c r="G100" s="7"/>
      <c r="H100" s="2">
        <v>19620</v>
      </c>
      <c r="I100" s="2"/>
      <c r="J100" s="7"/>
      <c r="K100" s="42"/>
      <c r="L100" s="2"/>
      <c r="M100" s="8"/>
      <c r="N100" s="42"/>
      <c r="O100" s="2"/>
      <c r="P100" s="8"/>
      <c r="Q100" s="42"/>
      <c r="R100" s="2"/>
      <c r="S100" s="8"/>
      <c r="T100" s="42"/>
      <c r="U100" s="2"/>
      <c r="V100" s="8"/>
      <c r="W100" s="2">
        <v>308040</v>
      </c>
      <c r="X100" s="2"/>
      <c r="Y100" s="7"/>
    </row>
    <row r="101" spans="1:25" x14ac:dyDescent="0.35">
      <c r="A101" s="44" t="s">
        <v>1109</v>
      </c>
      <c r="B101" s="2">
        <v>3754515</v>
      </c>
      <c r="C101" s="2"/>
      <c r="D101" s="7"/>
      <c r="E101" s="2">
        <v>1121610</v>
      </c>
      <c r="F101" s="2"/>
      <c r="G101" s="7"/>
      <c r="H101" s="2">
        <v>373695</v>
      </c>
      <c r="I101" s="2"/>
      <c r="J101" s="7"/>
      <c r="K101" s="42"/>
      <c r="L101" s="2"/>
      <c r="M101" s="8"/>
      <c r="N101" s="42"/>
      <c r="O101" s="2"/>
      <c r="P101" s="8"/>
      <c r="Q101" s="42"/>
      <c r="R101" s="2"/>
      <c r="S101" s="8"/>
      <c r="T101" s="42"/>
      <c r="U101" s="2"/>
      <c r="V101" s="8"/>
      <c r="W101" s="2">
        <v>5249820</v>
      </c>
      <c r="X101" s="2"/>
      <c r="Y101" s="7"/>
    </row>
    <row r="102" spans="1:25" x14ac:dyDescent="0.35">
      <c r="A102" s="44" t="s">
        <v>1110</v>
      </c>
      <c r="B102" s="2">
        <v>393975</v>
      </c>
      <c r="C102" s="2"/>
      <c r="D102" s="7"/>
      <c r="E102" s="2">
        <v>59490</v>
      </c>
      <c r="F102" s="2"/>
      <c r="G102" s="7"/>
      <c r="H102" s="2">
        <v>17790</v>
      </c>
      <c r="I102" s="2"/>
      <c r="J102" s="7"/>
      <c r="K102" s="42"/>
      <c r="L102" s="2"/>
      <c r="M102" s="8"/>
      <c r="N102" s="42"/>
      <c r="O102" s="2"/>
      <c r="P102" s="8"/>
      <c r="Q102" s="42"/>
      <c r="R102" s="2"/>
      <c r="S102" s="8"/>
      <c r="T102" s="42"/>
      <c r="U102" s="2"/>
      <c r="V102" s="8"/>
      <c r="W102" s="2">
        <v>471255</v>
      </c>
      <c r="X102" s="2"/>
      <c r="Y102" s="7"/>
    </row>
    <row r="103" spans="1:25" x14ac:dyDescent="0.35">
      <c r="A103" s="44" t="s">
        <v>1111</v>
      </c>
      <c r="B103" s="2">
        <v>793245</v>
      </c>
      <c r="C103" s="2"/>
      <c r="D103" s="7"/>
      <c r="E103" s="2">
        <v>249870</v>
      </c>
      <c r="F103" s="2"/>
      <c r="G103" s="7"/>
      <c r="H103" s="2">
        <v>43800</v>
      </c>
      <c r="I103" s="2"/>
      <c r="J103" s="7"/>
      <c r="K103" s="42"/>
      <c r="L103" s="2"/>
      <c r="M103" s="8"/>
      <c r="N103" s="42"/>
      <c r="O103" s="2"/>
      <c r="P103" s="8"/>
      <c r="Q103" s="42"/>
      <c r="R103" s="2"/>
      <c r="S103" s="8"/>
      <c r="T103" s="42"/>
      <c r="U103" s="2"/>
      <c r="V103" s="8"/>
      <c r="W103" s="2">
        <v>1086915</v>
      </c>
      <c r="X103" s="2"/>
      <c r="Y103" s="7"/>
    </row>
    <row r="104" spans="1:25" x14ac:dyDescent="0.35">
      <c r="A104" s="44" t="s">
        <v>1112</v>
      </c>
      <c r="B104" s="2">
        <v>93720</v>
      </c>
      <c r="C104" s="2"/>
      <c r="D104" s="7"/>
      <c r="E104" s="2">
        <v>46770</v>
      </c>
      <c r="F104" s="2"/>
      <c r="G104" s="7"/>
      <c r="H104" s="2">
        <v>14055</v>
      </c>
      <c r="I104" s="2"/>
      <c r="J104" s="7"/>
      <c r="K104" s="42"/>
      <c r="L104" s="2"/>
      <c r="M104" s="8"/>
      <c r="N104" s="42"/>
      <c r="O104" s="2"/>
      <c r="P104" s="8"/>
      <c r="Q104" s="42"/>
      <c r="R104" s="2"/>
      <c r="S104" s="8"/>
      <c r="T104" s="42"/>
      <c r="U104" s="2"/>
      <c r="V104" s="8"/>
      <c r="W104" s="2">
        <v>154545</v>
      </c>
      <c r="X104" s="2"/>
      <c r="Y104" s="7"/>
    </row>
    <row r="105" spans="1:25" x14ac:dyDescent="0.35">
      <c r="A105" s="44" t="s">
        <v>1113</v>
      </c>
      <c r="B105" s="2">
        <v>14820</v>
      </c>
      <c r="C105" s="2"/>
      <c r="D105" s="7"/>
      <c r="E105" s="2">
        <v>7290</v>
      </c>
      <c r="F105" s="2"/>
      <c r="G105" s="7"/>
      <c r="H105" s="2"/>
      <c r="I105" s="2"/>
      <c r="J105" s="7"/>
      <c r="K105" s="42"/>
      <c r="L105" s="2"/>
      <c r="M105" s="8"/>
      <c r="N105" s="42"/>
      <c r="O105" s="2"/>
      <c r="P105" s="8"/>
      <c r="Q105" s="42"/>
      <c r="R105" s="2"/>
      <c r="S105" s="8"/>
      <c r="T105" s="42"/>
      <c r="U105" s="2"/>
      <c r="V105" s="8"/>
      <c r="W105" s="2">
        <v>22110</v>
      </c>
      <c r="X105" s="2"/>
      <c r="Y105" s="7"/>
    </row>
    <row r="106" spans="1:25" x14ac:dyDescent="0.35">
      <c r="A106" s="44" t="s">
        <v>1114</v>
      </c>
      <c r="B106" s="2">
        <v>207090</v>
      </c>
      <c r="C106" s="2"/>
      <c r="D106" s="7"/>
      <c r="E106" s="2">
        <v>53700</v>
      </c>
      <c r="F106" s="2"/>
      <c r="G106" s="7"/>
      <c r="H106" s="2">
        <v>22935</v>
      </c>
      <c r="I106" s="2"/>
      <c r="J106" s="7"/>
      <c r="K106" s="42"/>
      <c r="L106" s="2"/>
      <c r="M106" s="8"/>
      <c r="N106" s="42"/>
      <c r="O106" s="2"/>
      <c r="P106" s="8"/>
      <c r="Q106" s="42"/>
      <c r="R106" s="2"/>
      <c r="S106" s="8"/>
      <c r="T106" s="42"/>
      <c r="U106" s="2"/>
      <c r="V106" s="8"/>
      <c r="W106" s="2">
        <v>283725</v>
      </c>
      <c r="X106" s="2"/>
      <c r="Y106" s="7"/>
    </row>
    <row r="107" spans="1:25" x14ac:dyDescent="0.35">
      <c r="A107" s="44" t="s">
        <v>1115</v>
      </c>
      <c r="B107" s="2">
        <v>3346320</v>
      </c>
      <c r="C107" s="2"/>
      <c r="D107" s="7"/>
      <c r="E107" s="2">
        <v>1207800</v>
      </c>
      <c r="F107" s="2"/>
      <c r="G107" s="7"/>
      <c r="H107" s="2">
        <v>360180</v>
      </c>
      <c r="I107" s="2"/>
      <c r="J107" s="7"/>
      <c r="K107" s="42"/>
      <c r="L107" s="2"/>
      <c r="M107" s="8"/>
      <c r="N107" s="42"/>
      <c r="O107" s="2"/>
      <c r="P107" s="8"/>
      <c r="Q107" s="42"/>
      <c r="R107" s="2"/>
      <c r="S107" s="8"/>
      <c r="T107" s="42"/>
      <c r="U107" s="2"/>
      <c r="V107" s="8"/>
      <c r="W107" s="2">
        <v>4914300</v>
      </c>
      <c r="X107" s="2"/>
      <c r="Y107" s="7"/>
    </row>
    <row r="108" spans="1:25" x14ac:dyDescent="0.35">
      <c r="A108" s="44" t="s">
        <v>1116</v>
      </c>
      <c r="B108" s="2">
        <v>2655</v>
      </c>
      <c r="C108" s="2"/>
      <c r="D108" s="7"/>
      <c r="E108" s="2"/>
      <c r="F108" s="2"/>
      <c r="G108" s="7"/>
      <c r="H108" s="2"/>
      <c r="I108" s="2"/>
      <c r="J108" s="7"/>
      <c r="K108" s="42"/>
      <c r="L108" s="2"/>
      <c r="M108" s="8"/>
      <c r="N108" s="42"/>
      <c r="O108" s="2"/>
      <c r="P108" s="8"/>
      <c r="Q108" s="42"/>
      <c r="R108" s="2"/>
      <c r="S108" s="8"/>
      <c r="T108" s="42"/>
      <c r="U108" s="2"/>
      <c r="V108" s="8"/>
      <c r="W108" s="2">
        <v>2655</v>
      </c>
      <c r="X108" s="2"/>
      <c r="Y108" s="7"/>
    </row>
    <row r="109" spans="1:25" x14ac:dyDescent="0.35">
      <c r="A109" s="44" t="s">
        <v>1117</v>
      </c>
      <c r="B109" s="2">
        <v>128985</v>
      </c>
      <c r="C109" s="2"/>
      <c r="D109" s="7"/>
      <c r="E109" s="2">
        <v>24240</v>
      </c>
      <c r="F109" s="2"/>
      <c r="G109" s="7"/>
      <c r="H109" s="2">
        <v>12225</v>
      </c>
      <c r="I109" s="2"/>
      <c r="J109" s="7"/>
      <c r="K109" s="42"/>
      <c r="L109" s="2"/>
      <c r="M109" s="8"/>
      <c r="N109" s="42"/>
      <c r="O109" s="2"/>
      <c r="P109" s="8"/>
      <c r="Q109" s="42"/>
      <c r="R109" s="2"/>
      <c r="S109" s="8"/>
      <c r="T109" s="42"/>
      <c r="U109" s="2"/>
      <c r="V109" s="8"/>
      <c r="W109" s="2">
        <v>165450</v>
      </c>
      <c r="X109" s="2"/>
      <c r="Y109" s="7"/>
    </row>
    <row r="110" spans="1:25" x14ac:dyDescent="0.35">
      <c r="A110" s="44" t="s">
        <v>1118</v>
      </c>
      <c r="B110" s="2">
        <v>93210</v>
      </c>
      <c r="C110" s="2"/>
      <c r="D110" s="7"/>
      <c r="E110" s="2">
        <v>28740</v>
      </c>
      <c r="F110" s="2"/>
      <c r="G110" s="7"/>
      <c r="H110" s="2">
        <v>9135</v>
      </c>
      <c r="I110" s="2"/>
      <c r="J110" s="7"/>
      <c r="K110" s="42"/>
      <c r="L110" s="2"/>
      <c r="M110" s="8"/>
      <c r="N110" s="42"/>
      <c r="O110" s="2"/>
      <c r="P110" s="8"/>
      <c r="Q110" s="42"/>
      <c r="R110" s="2"/>
      <c r="S110" s="8"/>
      <c r="T110" s="42"/>
      <c r="U110" s="2"/>
      <c r="V110" s="8"/>
      <c r="W110" s="2">
        <v>131085</v>
      </c>
      <c r="X110" s="2"/>
      <c r="Y110" s="7"/>
    </row>
    <row r="111" spans="1:25" x14ac:dyDescent="0.35">
      <c r="A111" s="44" t="s">
        <v>1119</v>
      </c>
      <c r="B111" s="2">
        <v>153135</v>
      </c>
      <c r="C111" s="2"/>
      <c r="D111" s="7"/>
      <c r="E111" s="2">
        <v>58980</v>
      </c>
      <c r="F111" s="2"/>
      <c r="G111" s="7"/>
      <c r="H111" s="2">
        <v>22935</v>
      </c>
      <c r="I111" s="2"/>
      <c r="J111" s="7"/>
      <c r="K111" s="42"/>
      <c r="L111" s="2"/>
      <c r="M111" s="8"/>
      <c r="N111" s="42"/>
      <c r="O111" s="2"/>
      <c r="P111" s="8"/>
      <c r="Q111" s="42"/>
      <c r="R111" s="2"/>
      <c r="S111" s="8"/>
      <c r="T111" s="42"/>
      <c r="U111" s="2"/>
      <c r="V111" s="8"/>
      <c r="W111" s="2">
        <v>235050</v>
      </c>
      <c r="X111" s="2"/>
      <c r="Y111" s="7"/>
    </row>
    <row r="112" spans="1:25" x14ac:dyDescent="0.35">
      <c r="A112" s="44" t="s">
        <v>1120</v>
      </c>
      <c r="B112" s="2">
        <v>13320</v>
      </c>
      <c r="C112" s="2"/>
      <c r="D112" s="7"/>
      <c r="E112" s="2">
        <v>1590</v>
      </c>
      <c r="F112" s="2"/>
      <c r="G112" s="7"/>
      <c r="H112" s="2"/>
      <c r="I112" s="2"/>
      <c r="J112" s="7"/>
      <c r="K112" s="42"/>
      <c r="L112" s="2"/>
      <c r="M112" s="8"/>
      <c r="N112" s="42"/>
      <c r="O112" s="2"/>
      <c r="P112" s="8"/>
      <c r="Q112" s="42"/>
      <c r="R112" s="2"/>
      <c r="S112" s="8"/>
      <c r="T112" s="42"/>
      <c r="U112" s="2"/>
      <c r="V112" s="8"/>
      <c r="W112" s="2">
        <v>14910</v>
      </c>
      <c r="X112" s="2"/>
      <c r="Y112" s="7"/>
    </row>
    <row r="113" spans="1:25" x14ac:dyDescent="0.35">
      <c r="A113" s="44" t="s">
        <v>1121</v>
      </c>
      <c r="B113" s="2">
        <v>117720</v>
      </c>
      <c r="C113" s="2"/>
      <c r="D113" s="7"/>
      <c r="E113" s="2">
        <v>66000</v>
      </c>
      <c r="F113" s="2"/>
      <c r="G113" s="7"/>
      <c r="H113" s="2">
        <v>38280</v>
      </c>
      <c r="I113" s="2"/>
      <c r="J113" s="7"/>
      <c r="K113" s="42"/>
      <c r="L113" s="2"/>
      <c r="M113" s="8"/>
      <c r="N113" s="42"/>
      <c r="O113" s="2"/>
      <c r="P113" s="8"/>
      <c r="Q113" s="42"/>
      <c r="R113" s="2"/>
      <c r="S113" s="8"/>
      <c r="T113" s="42"/>
      <c r="U113" s="2"/>
      <c r="V113" s="8"/>
      <c r="W113" s="2">
        <v>222000</v>
      </c>
      <c r="X113" s="2"/>
      <c r="Y113" s="7"/>
    </row>
    <row r="114" spans="1:25" x14ac:dyDescent="0.35">
      <c r="A114" s="44" t="s">
        <v>1122</v>
      </c>
      <c r="B114" s="2">
        <v>1149450</v>
      </c>
      <c r="C114" s="2"/>
      <c r="D114" s="7"/>
      <c r="E114" s="2">
        <v>382560</v>
      </c>
      <c r="F114" s="2"/>
      <c r="G114" s="7"/>
      <c r="H114" s="2">
        <v>130995</v>
      </c>
      <c r="I114" s="2"/>
      <c r="J114" s="7"/>
      <c r="K114" s="42"/>
      <c r="L114" s="2"/>
      <c r="M114" s="8"/>
      <c r="N114" s="42"/>
      <c r="O114" s="2"/>
      <c r="P114" s="8"/>
      <c r="Q114" s="42"/>
      <c r="R114" s="2"/>
      <c r="S114" s="8"/>
      <c r="T114" s="42"/>
      <c r="U114" s="2"/>
      <c r="V114" s="8"/>
      <c r="W114" s="2">
        <v>1663005</v>
      </c>
      <c r="X114" s="2"/>
      <c r="Y114" s="7"/>
    </row>
    <row r="115" spans="1:25" x14ac:dyDescent="0.35">
      <c r="A115" s="44" t="s">
        <v>1123</v>
      </c>
      <c r="B115" s="2">
        <v>877950</v>
      </c>
      <c r="C115" s="2"/>
      <c r="D115" s="7"/>
      <c r="E115" s="2">
        <v>215400</v>
      </c>
      <c r="F115" s="2"/>
      <c r="G115" s="7"/>
      <c r="H115" s="2">
        <v>108120</v>
      </c>
      <c r="I115" s="2"/>
      <c r="J115" s="7"/>
      <c r="K115" s="42"/>
      <c r="L115" s="2"/>
      <c r="M115" s="8"/>
      <c r="N115" s="42"/>
      <c r="O115" s="2"/>
      <c r="P115" s="8"/>
      <c r="Q115" s="42"/>
      <c r="R115" s="2"/>
      <c r="S115" s="8"/>
      <c r="T115" s="42"/>
      <c r="U115" s="2"/>
      <c r="V115" s="8"/>
      <c r="W115" s="2">
        <v>1201470</v>
      </c>
      <c r="X115" s="2"/>
      <c r="Y115" s="7"/>
    </row>
    <row r="116" spans="1:25" x14ac:dyDescent="0.35">
      <c r="A116" s="44" t="s">
        <v>1124</v>
      </c>
      <c r="B116" s="2">
        <v>89115</v>
      </c>
      <c r="C116" s="2"/>
      <c r="D116" s="7"/>
      <c r="E116" s="2">
        <v>43380</v>
      </c>
      <c r="F116" s="2"/>
      <c r="G116" s="7"/>
      <c r="H116" s="2">
        <v>14985</v>
      </c>
      <c r="I116" s="2"/>
      <c r="J116" s="7"/>
      <c r="K116" s="42"/>
      <c r="L116" s="2"/>
      <c r="M116" s="8"/>
      <c r="N116" s="42"/>
      <c r="O116" s="2"/>
      <c r="P116" s="8"/>
      <c r="Q116" s="42"/>
      <c r="R116" s="2"/>
      <c r="S116" s="8"/>
      <c r="T116" s="42"/>
      <c r="U116" s="2"/>
      <c r="V116" s="8"/>
      <c r="W116" s="2">
        <v>147480</v>
      </c>
      <c r="X116" s="2"/>
      <c r="Y116" s="7"/>
    </row>
    <row r="117" spans="1:25" x14ac:dyDescent="0.35">
      <c r="A117" s="44" t="s">
        <v>1125</v>
      </c>
      <c r="B117" s="2">
        <v>234090</v>
      </c>
      <c r="C117" s="2"/>
      <c r="D117" s="7"/>
      <c r="E117" s="2">
        <v>119220</v>
      </c>
      <c r="F117" s="2"/>
      <c r="G117" s="7"/>
      <c r="H117" s="2">
        <v>29865</v>
      </c>
      <c r="I117" s="2"/>
      <c r="J117" s="7"/>
      <c r="K117" s="42"/>
      <c r="L117" s="2"/>
      <c r="M117" s="8"/>
      <c r="N117" s="42"/>
      <c r="O117" s="2"/>
      <c r="P117" s="8"/>
      <c r="Q117" s="42"/>
      <c r="R117" s="2"/>
      <c r="S117" s="8"/>
      <c r="T117" s="42"/>
      <c r="U117" s="2"/>
      <c r="V117" s="8"/>
      <c r="W117" s="2">
        <v>383175</v>
      </c>
      <c r="X117" s="2"/>
      <c r="Y117" s="7"/>
    </row>
    <row r="118" spans="1:25" x14ac:dyDescent="0.35">
      <c r="A118" s="44" t="s">
        <v>1126</v>
      </c>
      <c r="B118" s="2">
        <v>38610</v>
      </c>
      <c r="C118" s="2"/>
      <c r="D118" s="7"/>
      <c r="E118" s="2">
        <v>8760</v>
      </c>
      <c r="F118" s="2"/>
      <c r="G118" s="7"/>
      <c r="H118" s="2"/>
      <c r="I118" s="2"/>
      <c r="J118" s="7"/>
      <c r="K118" s="42"/>
      <c r="L118" s="2"/>
      <c r="M118" s="8"/>
      <c r="N118" s="42"/>
      <c r="O118" s="2"/>
      <c r="P118" s="8"/>
      <c r="Q118" s="42"/>
      <c r="R118" s="2"/>
      <c r="S118" s="8"/>
      <c r="T118" s="42"/>
      <c r="U118" s="2"/>
      <c r="V118" s="8"/>
      <c r="W118" s="2">
        <v>47370</v>
      </c>
      <c r="X118" s="2"/>
      <c r="Y118" s="7"/>
    </row>
    <row r="119" spans="1:25" x14ac:dyDescent="0.35">
      <c r="A119" s="44" t="s">
        <v>1127</v>
      </c>
      <c r="B119" s="2">
        <v>4320</v>
      </c>
      <c r="C119" s="2"/>
      <c r="D119" s="7"/>
      <c r="E119" s="2"/>
      <c r="F119" s="2"/>
      <c r="G119" s="7"/>
      <c r="H119" s="2"/>
      <c r="I119" s="2"/>
      <c r="J119" s="7"/>
      <c r="K119" s="42"/>
      <c r="L119" s="2"/>
      <c r="M119" s="8"/>
      <c r="N119" s="42"/>
      <c r="O119" s="2"/>
      <c r="P119" s="8"/>
      <c r="Q119" s="42"/>
      <c r="R119" s="2"/>
      <c r="S119" s="8"/>
      <c r="T119" s="42"/>
      <c r="U119" s="2"/>
      <c r="V119" s="8"/>
      <c r="W119" s="2">
        <v>4320</v>
      </c>
      <c r="X119" s="2"/>
      <c r="Y119" s="7"/>
    </row>
    <row r="120" spans="1:25" x14ac:dyDescent="0.35">
      <c r="A120" s="44" t="s">
        <v>1128</v>
      </c>
      <c r="B120" s="2">
        <v>7980</v>
      </c>
      <c r="C120" s="2"/>
      <c r="D120" s="7"/>
      <c r="E120" s="2"/>
      <c r="F120" s="2"/>
      <c r="G120" s="7"/>
      <c r="H120" s="2"/>
      <c r="I120" s="2"/>
      <c r="J120" s="7"/>
      <c r="K120" s="42"/>
      <c r="L120" s="2"/>
      <c r="M120" s="8"/>
      <c r="N120" s="42"/>
      <c r="O120" s="2"/>
      <c r="P120" s="8"/>
      <c r="Q120" s="42"/>
      <c r="R120" s="2"/>
      <c r="S120" s="8"/>
      <c r="T120" s="42"/>
      <c r="U120" s="2"/>
      <c r="V120" s="8"/>
      <c r="W120" s="2">
        <v>7980</v>
      </c>
      <c r="X120" s="2"/>
      <c r="Y120" s="7"/>
    </row>
    <row r="121" spans="1:25" x14ac:dyDescent="0.35">
      <c r="A121" s="44" t="s">
        <v>1129</v>
      </c>
      <c r="B121" s="2">
        <v>3240</v>
      </c>
      <c r="C121" s="2"/>
      <c r="D121" s="7"/>
      <c r="E121" s="2">
        <v>4050</v>
      </c>
      <c r="F121" s="2"/>
      <c r="G121" s="7"/>
      <c r="H121" s="2"/>
      <c r="I121" s="2"/>
      <c r="J121" s="7"/>
      <c r="K121" s="42"/>
      <c r="L121" s="2"/>
      <c r="M121" s="8"/>
      <c r="N121" s="42"/>
      <c r="O121" s="2"/>
      <c r="P121" s="8"/>
      <c r="Q121" s="42"/>
      <c r="R121" s="2"/>
      <c r="S121" s="8"/>
      <c r="T121" s="42"/>
      <c r="U121" s="2"/>
      <c r="V121" s="8"/>
      <c r="W121" s="2">
        <v>7290</v>
      </c>
      <c r="X121" s="2"/>
      <c r="Y121" s="7"/>
    </row>
    <row r="122" spans="1:25" x14ac:dyDescent="0.35">
      <c r="A122" s="44" t="s">
        <v>1130</v>
      </c>
      <c r="B122" s="2">
        <v>236775</v>
      </c>
      <c r="C122" s="2"/>
      <c r="D122" s="7"/>
      <c r="E122" s="2">
        <v>114840</v>
      </c>
      <c r="F122" s="2"/>
      <c r="G122" s="7"/>
      <c r="H122" s="2">
        <v>40200</v>
      </c>
      <c r="I122" s="2"/>
      <c r="J122" s="7"/>
      <c r="K122" s="42"/>
      <c r="L122" s="2"/>
      <c r="M122" s="8"/>
      <c r="N122" s="42"/>
      <c r="O122" s="2"/>
      <c r="P122" s="8"/>
      <c r="Q122" s="42"/>
      <c r="R122" s="2"/>
      <c r="S122" s="8"/>
      <c r="T122" s="42"/>
      <c r="U122" s="2"/>
      <c r="V122" s="8"/>
      <c r="W122" s="2">
        <v>391815</v>
      </c>
      <c r="X122" s="2"/>
      <c r="Y122" s="7"/>
    </row>
    <row r="123" spans="1:25" x14ac:dyDescent="0.35">
      <c r="A123" s="44" t="s">
        <v>1131</v>
      </c>
      <c r="B123" s="2">
        <v>45660</v>
      </c>
      <c r="C123" s="2"/>
      <c r="D123" s="7"/>
      <c r="E123" s="2"/>
      <c r="F123" s="2"/>
      <c r="G123" s="7"/>
      <c r="H123" s="2">
        <v>3360</v>
      </c>
      <c r="I123" s="2"/>
      <c r="J123" s="7"/>
      <c r="K123" s="42"/>
      <c r="L123" s="2"/>
      <c r="M123" s="8"/>
      <c r="N123" s="42"/>
      <c r="O123" s="2"/>
      <c r="P123" s="8"/>
      <c r="Q123" s="42"/>
      <c r="R123" s="2"/>
      <c r="S123" s="8"/>
      <c r="T123" s="42"/>
      <c r="U123" s="2"/>
      <c r="V123" s="8"/>
      <c r="W123" s="2">
        <v>49020</v>
      </c>
      <c r="X123" s="2"/>
      <c r="Y123" s="7"/>
    </row>
    <row r="124" spans="1:25" x14ac:dyDescent="0.35">
      <c r="A124" s="44" t="s">
        <v>1132</v>
      </c>
      <c r="B124" s="2">
        <v>64950</v>
      </c>
      <c r="C124" s="2"/>
      <c r="D124" s="7"/>
      <c r="E124" s="2">
        <v>65280</v>
      </c>
      <c r="F124" s="2"/>
      <c r="G124" s="7"/>
      <c r="H124" s="2">
        <v>10050</v>
      </c>
      <c r="I124" s="2"/>
      <c r="J124" s="7"/>
      <c r="K124" s="42"/>
      <c r="L124" s="2"/>
      <c r="M124" s="8"/>
      <c r="N124" s="42"/>
      <c r="O124" s="2"/>
      <c r="P124" s="8"/>
      <c r="Q124" s="42"/>
      <c r="R124" s="2"/>
      <c r="S124" s="8"/>
      <c r="T124" s="42"/>
      <c r="U124" s="2"/>
      <c r="V124" s="8"/>
      <c r="W124" s="2">
        <v>140280</v>
      </c>
      <c r="X124" s="2"/>
      <c r="Y124" s="7"/>
    </row>
    <row r="125" spans="1:25" x14ac:dyDescent="0.35">
      <c r="A125" s="44" t="s">
        <v>1133</v>
      </c>
      <c r="B125" s="2">
        <v>140745</v>
      </c>
      <c r="C125" s="2"/>
      <c r="D125" s="7"/>
      <c r="E125" s="2">
        <v>35460</v>
      </c>
      <c r="F125" s="2"/>
      <c r="G125" s="7"/>
      <c r="H125" s="2">
        <v>5040</v>
      </c>
      <c r="I125" s="2"/>
      <c r="J125" s="7"/>
      <c r="K125" s="42"/>
      <c r="L125" s="2"/>
      <c r="M125" s="8"/>
      <c r="N125" s="42"/>
      <c r="O125" s="2"/>
      <c r="P125" s="8"/>
      <c r="Q125" s="42"/>
      <c r="R125" s="2"/>
      <c r="S125" s="8"/>
      <c r="T125" s="42"/>
      <c r="U125" s="2"/>
      <c r="V125" s="8"/>
      <c r="W125" s="2">
        <v>181245</v>
      </c>
      <c r="X125" s="2"/>
      <c r="Y125" s="7"/>
    </row>
    <row r="126" spans="1:25" x14ac:dyDescent="0.35">
      <c r="A126" s="44" t="s">
        <v>1134</v>
      </c>
      <c r="B126" s="2">
        <v>116460</v>
      </c>
      <c r="C126" s="2"/>
      <c r="D126" s="7"/>
      <c r="E126" s="2">
        <v>40530</v>
      </c>
      <c r="F126" s="2"/>
      <c r="G126" s="7"/>
      <c r="H126" s="2">
        <v>16650</v>
      </c>
      <c r="I126" s="2"/>
      <c r="J126" s="7"/>
      <c r="K126" s="42"/>
      <c r="L126" s="2"/>
      <c r="M126" s="8"/>
      <c r="N126" s="42"/>
      <c r="O126" s="2"/>
      <c r="P126" s="8"/>
      <c r="Q126" s="42"/>
      <c r="R126" s="2"/>
      <c r="S126" s="8"/>
      <c r="T126" s="42"/>
      <c r="U126" s="2"/>
      <c r="V126" s="8"/>
      <c r="W126" s="2">
        <v>173640</v>
      </c>
      <c r="X126" s="2"/>
      <c r="Y126" s="7"/>
    </row>
    <row r="127" spans="1:25" x14ac:dyDescent="0.35">
      <c r="A127" s="44" t="s">
        <v>1135</v>
      </c>
      <c r="B127" s="2">
        <v>24030</v>
      </c>
      <c r="C127" s="2"/>
      <c r="D127" s="7"/>
      <c r="E127" s="2">
        <v>1560</v>
      </c>
      <c r="F127" s="2"/>
      <c r="G127" s="7"/>
      <c r="H127" s="2">
        <v>1680</v>
      </c>
      <c r="I127" s="2"/>
      <c r="J127" s="7"/>
      <c r="K127" s="42"/>
      <c r="L127" s="2"/>
      <c r="M127" s="8"/>
      <c r="N127" s="42"/>
      <c r="O127" s="2"/>
      <c r="P127" s="8"/>
      <c r="Q127" s="42"/>
      <c r="R127" s="2"/>
      <c r="S127" s="8"/>
      <c r="T127" s="42"/>
      <c r="U127" s="2"/>
      <c r="V127" s="8"/>
      <c r="W127" s="2">
        <v>27270</v>
      </c>
      <c r="X127" s="2"/>
      <c r="Y127" s="7"/>
    </row>
    <row r="128" spans="1:25" x14ac:dyDescent="0.35">
      <c r="A128" s="44" t="s">
        <v>1136</v>
      </c>
      <c r="B128" s="2">
        <v>423975</v>
      </c>
      <c r="C128" s="2"/>
      <c r="D128" s="7"/>
      <c r="E128" s="2">
        <v>147690</v>
      </c>
      <c r="F128" s="2"/>
      <c r="G128" s="7"/>
      <c r="H128" s="2">
        <v>72000</v>
      </c>
      <c r="I128" s="2"/>
      <c r="J128" s="7"/>
      <c r="K128" s="42"/>
      <c r="L128" s="2"/>
      <c r="M128" s="8"/>
      <c r="N128" s="42"/>
      <c r="O128" s="2"/>
      <c r="P128" s="8"/>
      <c r="Q128" s="42"/>
      <c r="R128" s="2"/>
      <c r="S128" s="8"/>
      <c r="T128" s="42"/>
      <c r="U128" s="2"/>
      <c r="V128" s="8"/>
      <c r="W128" s="2">
        <v>643665</v>
      </c>
      <c r="X128" s="2"/>
      <c r="Y128" s="7"/>
    </row>
    <row r="129" spans="1:25" x14ac:dyDescent="0.35">
      <c r="A129" s="44" t="s">
        <v>1137</v>
      </c>
      <c r="B129" s="2">
        <v>4164765</v>
      </c>
      <c r="C129" s="2"/>
      <c r="D129" s="7"/>
      <c r="E129" s="2">
        <v>1161720</v>
      </c>
      <c r="F129" s="2"/>
      <c r="G129" s="7"/>
      <c r="H129" s="2">
        <v>432765</v>
      </c>
      <c r="I129" s="2"/>
      <c r="J129" s="7"/>
      <c r="K129" s="42"/>
      <c r="L129" s="2"/>
      <c r="M129" s="8"/>
      <c r="N129" s="42"/>
      <c r="O129" s="2"/>
      <c r="P129" s="8"/>
      <c r="Q129" s="42"/>
      <c r="R129" s="2"/>
      <c r="S129" s="8"/>
      <c r="T129" s="42"/>
      <c r="U129" s="2"/>
      <c r="V129" s="8"/>
      <c r="W129" s="2">
        <v>5759250</v>
      </c>
      <c r="X129" s="2"/>
      <c r="Y129" s="7"/>
    </row>
    <row r="130" spans="1:25" x14ac:dyDescent="0.35">
      <c r="A130" s="44" t="s">
        <v>1138</v>
      </c>
      <c r="B130" s="2">
        <v>85395</v>
      </c>
      <c r="C130" s="2"/>
      <c r="D130" s="7"/>
      <c r="E130" s="2">
        <v>24330</v>
      </c>
      <c r="F130" s="2"/>
      <c r="G130" s="7"/>
      <c r="H130" s="2">
        <v>6555</v>
      </c>
      <c r="I130" s="2"/>
      <c r="J130" s="7"/>
      <c r="K130" s="42"/>
      <c r="L130" s="2"/>
      <c r="M130" s="8"/>
      <c r="N130" s="42"/>
      <c r="O130" s="2"/>
      <c r="P130" s="8"/>
      <c r="Q130" s="42"/>
      <c r="R130" s="2"/>
      <c r="S130" s="8"/>
      <c r="T130" s="42"/>
      <c r="U130" s="2"/>
      <c r="V130" s="8"/>
      <c r="W130" s="2">
        <v>116280</v>
      </c>
      <c r="X130" s="2"/>
      <c r="Y130" s="7"/>
    </row>
    <row r="131" spans="1:25" x14ac:dyDescent="0.35">
      <c r="A131" s="44" t="s">
        <v>1139</v>
      </c>
      <c r="B131" s="2">
        <v>175995</v>
      </c>
      <c r="C131" s="2"/>
      <c r="D131" s="7"/>
      <c r="E131" s="2">
        <v>96720</v>
      </c>
      <c r="F131" s="2"/>
      <c r="G131" s="7"/>
      <c r="H131" s="2">
        <v>30660</v>
      </c>
      <c r="I131" s="2"/>
      <c r="J131" s="7"/>
      <c r="K131" s="42"/>
      <c r="L131" s="2"/>
      <c r="M131" s="8"/>
      <c r="N131" s="42"/>
      <c r="O131" s="2"/>
      <c r="P131" s="8"/>
      <c r="Q131" s="42"/>
      <c r="R131" s="2"/>
      <c r="S131" s="8"/>
      <c r="T131" s="42"/>
      <c r="U131" s="2"/>
      <c r="V131" s="8"/>
      <c r="W131" s="2">
        <v>303375</v>
      </c>
      <c r="X131" s="2"/>
      <c r="Y131" s="7"/>
    </row>
    <row r="132" spans="1:25" x14ac:dyDescent="0.35">
      <c r="A132" s="44" t="s">
        <v>1140</v>
      </c>
      <c r="B132" s="2">
        <v>17850</v>
      </c>
      <c r="C132" s="2"/>
      <c r="D132" s="7"/>
      <c r="E132" s="2">
        <v>35370</v>
      </c>
      <c r="F132" s="2"/>
      <c r="G132" s="7"/>
      <c r="H132" s="2">
        <v>6120</v>
      </c>
      <c r="I132" s="2"/>
      <c r="J132" s="7"/>
      <c r="K132" s="42"/>
      <c r="L132" s="2"/>
      <c r="M132" s="8"/>
      <c r="N132" s="42"/>
      <c r="O132" s="2"/>
      <c r="P132" s="8"/>
      <c r="Q132" s="42"/>
      <c r="R132" s="2"/>
      <c r="S132" s="8"/>
      <c r="T132" s="42"/>
      <c r="U132" s="2"/>
      <c r="V132" s="8"/>
      <c r="W132" s="2">
        <v>59340</v>
      </c>
      <c r="X132" s="2"/>
      <c r="Y132" s="7"/>
    </row>
    <row r="133" spans="1:25" x14ac:dyDescent="0.35">
      <c r="A133" s="44" t="s">
        <v>1141</v>
      </c>
      <c r="B133" s="2">
        <v>1120380</v>
      </c>
      <c r="C133" s="2"/>
      <c r="D133" s="7"/>
      <c r="E133" s="2">
        <v>302910</v>
      </c>
      <c r="F133" s="2"/>
      <c r="G133" s="7"/>
      <c r="H133" s="2">
        <v>73080</v>
      </c>
      <c r="I133" s="2"/>
      <c r="J133" s="7"/>
      <c r="K133" s="42"/>
      <c r="L133" s="2"/>
      <c r="M133" s="8"/>
      <c r="N133" s="42"/>
      <c r="O133" s="2"/>
      <c r="P133" s="8"/>
      <c r="Q133" s="42"/>
      <c r="R133" s="2"/>
      <c r="S133" s="8"/>
      <c r="T133" s="42"/>
      <c r="U133" s="2"/>
      <c r="V133" s="8"/>
      <c r="W133" s="2">
        <v>1496370</v>
      </c>
      <c r="X133" s="2"/>
      <c r="Y133" s="7"/>
    </row>
    <row r="134" spans="1:25" x14ac:dyDescent="0.35">
      <c r="A134" s="44" t="s">
        <v>1142</v>
      </c>
      <c r="B134" s="2">
        <v>8580</v>
      </c>
      <c r="C134" s="2"/>
      <c r="D134" s="7"/>
      <c r="E134" s="2">
        <v>18570</v>
      </c>
      <c r="F134" s="2"/>
      <c r="G134" s="7"/>
      <c r="H134" s="2"/>
      <c r="I134" s="2"/>
      <c r="J134" s="7"/>
      <c r="K134" s="42"/>
      <c r="L134" s="2"/>
      <c r="M134" s="8"/>
      <c r="N134" s="42"/>
      <c r="O134" s="2"/>
      <c r="P134" s="8"/>
      <c r="Q134" s="42"/>
      <c r="R134" s="2"/>
      <c r="S134" s="8"/>
      <c r="T134" s="42"/>
      <c r="U134" s="2"/>
      <c r="V134" s="8"/>
      <c r="W134" s="2">
        <v>27150</v>
      </c>
      <c r="X134" s="2"/>
      <c r="Y134" s="7"/>
    </row>
    <row r="135" spans="1:25" x14ac:dyDescent="0.35">
      <c r="A135" s="44" t="s">
        <v>332</v>
      </c>
      <c r="B135" s="2">
        <v>586215</v>
      </c>
      <c r="C135" s="2"/>
      <c r="D135" s="7"/>
      <c r="E135" s="2">
        <v>235950</v>
      </c>
      <c r="F135" s="2"/>
      <c r="G135" s="7"/>
      <c r="H135" s="2">
        <v>39615</v>
      </c>
      <c r="I135" s="2"/>
      <c r="J135" s="7"/>
      <c r="K135" s="42"/>
      <c r="L135" s="2"/>
      <c r="M135" s="8"/>
      <c r="N135" s="42"/>
      <c r="O135" s="2"/>
      <c r="P135" s="8"/>
      <c r="Q135" s="42"/>
      <c r="R135" s="2"/>
      <c r="S135" s="8"/>
      <c r="T135" s="42"/>
      <c r="U135" s="2"/>
      <c r="V135" s="8"/>
      <c r="W135" s="2">
        <v>861780</v>
      </c>
      <c r="X135" s="2"/>
      <c r="Y135" s="7"/>
    </row>
    <row r="136" spans="1:25" x14ac:dyDescent="0.35">
      <c r="A136" s="44" t="s">
        <v>593</v>
      </c>
      <c r="B136" s="2">
        <v>77910</v>
      </c>
      <c r="C136" s="2"/>
      <c r="D136" s="7"/>
      <c r="E136" s="2">
        <v>61830</v>
      </c>
      <c r="F136" s="2"/>
      <c r="G136" s="7"/>
      <c r="H136" s="2">
        <v>25230</v>
      </c>
      <c r="I136" s="2"/>
      <c r="J136" s="7"/>
      <c r="K136" s="42"/>
      <c r="L136" s="2"/>
      <c r="M136" s="8"/>
      <c r="N136" s="42"/>
      <c r="O136" s="2"/>
      <c r="P136" s="8"/>
      <c r="Q136" s="42"/>
      <c r="R136" s="2"/>
      <c r="S136" s="8"/>
      <c r="T136" s="42"/>
      <c r="U136" s="2"/>
      <c r="V136" s="8"/>
      <c r="W136" s="2">
        <v>164970</v>
      </c>
      <c r="X136" s="2"/>
      <c r="Y136" s="7"/>
    </row>
    <row r="137" spans="1:25" x14ac:dyDescent="0.35">
      <c r="A137" s="44" t="s">
        <v>1143</v>
      </c>
      <c r="B137" s="2">
        <v>75405</v>
      </c>
      <c r="C137" s="2"/>
      <c r="D137" s="7"/>
      <c r="E137" s="2">
        <v>17310</v>
      </c>
      <c r="F137" s="2"/>
      <c r="G137" s="7"/>
      <c r="H137" s="2">
        <v>11250</v>
      </c>
      <c r="I137" s="2"/>
      <c r="J137" s="7"/>
      <c r="K137" s="42"/>
      <c r="L137" s="2"/>
      <c r="M137" s="8"/>
      <c r="N137" s="42"/>
      <c r="O137" s="2"/>
      <c r="P137" s="8"/>
      <c r="Q137" s="42"/>
      <c r="R137" s="2"/>
      <c r="S137" s="8"/>
      <c r="T137" s="42"/>
      <c r="U137" s="2"/>
      <c r="V137" s="8"/>
      <c r="W137" s="2">
        <v>103965</v>
      </c>
      <c r="X137" s="2"/>
      <c r="Y137" s="7"/>
    </row>
    <row r="138" spans="1:25" x14ac:dyDescent="0.35">
      <c r="A138" s="44" t="s">
        <v>1144</v>
      </c>
      <c r="B138" s="2">
        <v>35280</v>
      </c>
      <c r="C138" s="2"/>
      <c r="D138" s="7"/>
      <c r="E138" s="2">
        <v>12090</v>
      </c>
      <c r="F138" s="2"/>
      <c r="G138" s="7"/>
      <c r="H138" s="2"/>
      <c r="I138" s="2"/>
      <c r="J138" s="7"/>
      <c r="K138" s="42"/>
      <c r="L138" s="2"/>
      <c r="M138" s="8"/>
      <c r="N138" s="42"/>
      <c r="O138" s="2"/>
      <c r="P138" s="8"/>
      <c r="Q138" s="42"/>
      <c r="R138" s="2"/>
      <c r="S138" s="8"/>
      <c r="T138" s="42"/>
      <c r="U138" s="2"/>
      <c r="V138" s="8"/>
      <c r="W138" s="2">
        <v>47370</v>
      </c>
      <c r="X138" s="2"/>
      <c r="Y138" s="7"/>
    </row>
    <row r="139" spans="1:25" x14ac:dyDescent="0.35">
      <c r="A139" s="44" t="s">
        <v>1145</v>
      </c>
      <c r="B139" s="2">
        <v>352425</v>
      </c>
      <c r="C139" s="2"/>
      <c r="D139" s="7"/>
      <c r="E139" s="2">
        <v>132480</v>
      </c>
      <c r="F139" s="2"/>
      <c r="G139" s="7"/>
      <c r="H139" s="2">
        <v>33825</v>
      </c>
      <c r="I139" s="2"/>
      <c r="J139" s="7"/>
      <c r="K139" s="42"/>
      <c r="L139" s="2"/>
      <c r="M139" s="8"/>
      <c r="N139" s="42"/>
      <c r="O139" s="2"/>
      <c r="P139" s="8"/>
      <c r="Q139" s="42"/>
      <c r="R139" s="2"/>
      <c r="S139" s="8"/>
      <c r="T139" s="42"/>
      <c r="U139" s="2"/>
      <c r="V139" s="8"/>
      <c r="W139" s="2">
        <v>518730</v>
      </c>
      <c r="X139" s="2"/>
      <c r="Y139" s="7"/>
    </row>
    <row r="140" spans="1:25" x14ac:dyDescent="0.35">
      <c r="A140" s="44" t="s">
        <v>1146</v>
      </c>
      <c r="B140" s="2">
        <v>15285</v>
      </c>
      <c r="C140" s="2"/>
      <c r="D140" s="7"/>
      <c r="E140" s="2">
        <v>9420</v>
      </c>
      <c r="F140" s="2"/>
      <c r="G140" s="7"/>
      <c r="H140" s="2"/>
      <c r="I140" s="2"/>
      <c r="J140" s="7"/>
      <c r="K140" s="42"/>
      <c r="L140" s="2"/>
      <c r="M140" s="8"/>
      <c r="N140" s="42"/>
      <c r="O140" s="2"/>
      <c r="P140" s="8"/>
      <c r="Q140" s="42"/>
      <c r="R140" s="2"/>
      <c r="S140" s="8"/>
      <c r="T140" s="42"/>
      <c r="U140" s="2"/>
      <c r="V140" s="8"/>
      <c r="W140" s="2">
        <v>24705</v>
      </c>
      <c r="X140" s="2"/>
      <c r="Y140" s="7"/>
    </row>
    <row r="141" spans="1:25" x14ac:dyDescent="0.35">
      <c r="A141" s="44" t="s">
        <v>1147</v>
      </c>
      <c r="B141" s="2">
        <v>35670</v>
      </c>
      <c r="C141" s="2"/>
      <c r="D141" s="7"/>
      <c r="E141" s="2">
        <v>6480</v>
      </c>
      <c r="F141" s="2"/>
      <c r="G141" s="7"/>
      <c r="H141" s="2"/>
      <c r="I141" s="2"/>
      <c r="J141" s="7"/>
      <c r="K141" s="42"/>
      <c r="L141" s="2"/>
      <c r="M141" s="8"/>
      <c r="N141" s="42"/>
      <c r="O141" s="2"/>
      <c r="P141" s="8"/>
      <c r="Q141" s="42"/>
      <c r="R141" s="2"/>
      <c r="S141" s="8"/>
      <c r="T141" s="42"/>
      <c r="U141" s="2"/>
      <c r="V141" s="8"/>
      <c r="W141" s="2">
        <v>42150</v>
      </c>
      <c r="X141" s="2"/>
      <c r="Y141" s="7"/>
    </row>
    <row r="142" spans="1:25" x14ac:dyDescent="0.35">
      <c r="A142" s="44" t="s">
        <v>1148</v>
      </c>
      <c r="B142" s="2">
        <v>24930</v>
      </c>
      <c r="C142" s="2"/>
      <c r="D142" s="7"/>
      <c r="E142" s="2"/>
      <c r="F142" s="2"/>
      <c r="G142" s="7"/>
      <c r="H142" s="2"/>
      <c r="I142" s="2"/>
      <c r="J142" s="7"/>
      <c r="K142" s="42"/>
      <c r="L142" s="2"/>
      <c r="M142" s="8"/>
      <c r="N142" s="42"/>
      <c r="O142" s="2"/>
      <c r="P142" s="8"/>
      <c r="Q142" s="42"/>
      <c r="R142" s="2"/>
      <c r="S142" s="8"/>
      <c r="T142" s="42"/>
      <c r="U142" s="2"/>
      <c r="V142" s="8"/>
      <c r="W142" s="2">
        <v>24930</v>
      </c>
      <c r="X142" s="2"/>
      <c r="Y142" s="7"/>
    </row>
    <row r="143" spans="1:25" x14ac:dyDescent="0.35">
      <c r="A143" s="44" t="s">
        <v>1149</v>
      </c>
      <c r="B143" s="2">
        <v>176745</v>
      </c>
      <c r="C143" s="2"/>
      <c r="D143" s="7"/>
      <c r="E143" s="2">
        <v>43770</v>
      </c>
      <c r="F143" s="2"/>
      <c r="G143" s="7"/>
      <c r="H143" s="2">
        <v>15030</v>
      </c>
      <c r="I143" s="2"/>
      <c r="J143" s="7"/>
      <c r="K143" s="42"/>
      <c r="L143" s="2"/>
      <c r="M143" s="8"/>
      <c r="N143" s="42"/>
      <c r="O143" s="2"/>
      <c r="P143" s="8"/>
      <c r="Q143" s="42"/>
      <c r="R143" s="2"/>
      <c r="S143" s="8"/>
      <c r="T143" s="42"/>
      <c r="U143" s="2"/>
      <c r="V143" s="8"/>
      <c r="W143" s="2">
        <v>235545</v>
      </c>
      <c r="X143" s="2"/>
      <c r="Y143" s="7"/>
    </row>
    <row r="144" spans="1:25" x14ac:dyDescent="0.35">
      <c r="A144" s="44" t="s">
        <v>1150</v>
      </c>
      <c r="B144" s="2"/>
      <c r="C144" s="2"/>
      <c r="D144" s="7"/>
      <c r="E144" s="2"/>
      <c r="F144" s="2"/>
      <c r="G144" s="7"/>
      <c r="H144" s="2">
        <v>167580</v>
      </c>
      <c r="I144" s="2"/>
      <c r="J144" s="7"/>
      <c r="K144" s="42"/>
      <c r="L144" s="2"/>
      <c r="M144" s="8"/>
      <c r="N144" s="42"/>
      <c r="O144" s="2"/>
      <c r="P144" s="8"/>
      <c r="Q144" s="42"/>
      <c r="R144" s="2"/>
      <c r="S144" s="8"/>
      <c r="T144" s="42"/>
      <c r="U144" s="2"/>
      <c r="V144" s="8"/>
      <c r="W144" s="2">
        <v>167580</v>
      </c>
      <c r="X144" s="2"/>
      <c r="Y144" s="7"/>
    </row>
    <row r="145" spans="1:25" x14ac:dyDescent="0.35">
      <c r="A145" s="44" t="s">
        <v>1151</v>
      </c>
      <c r="B145" s="2">
        <v>61050</v>
      </c>
      <c r="C145" s="2"/>
      <c r="D145" s="7"/>
      <c r="E145" s="2">
        <v>10470</v>
      </c>
      <c r="F145" s="2"/>
      <c r="G145" s="7"/>
      <c r="H145" s="2">
        <v>6000</v>
      </c>
      <c r="I145" s="2"/>
      <c r="J145" s="7"/>
      <c r="K145" s="42"/>
      <c r="L145" s="2"/>
      <c r="M145" s="8"/>
      <c r="N145" s="42"/>
      <c r="O145" s="2"/>
      <c r="P145" s="8"/>
      <c r="Q145" s="42"/>
      <c r="R145" s="2"/>
      <c r="S145" s="8"/>
      <c r="T145" s="42"/>
      <c r="U145" s="2"/>
      <c r="V145" s="8"/>
      <c r="W145" s="2">
        <v>77520</v>
      </c>
      <c r="X145" s="2"/>
      <c r="Y145" s="7"/>
    </row>
    <row r="146" spans="1:25" x14ac:dyDescent="0.35">
      <c r="A146" s="44" t="s">
        <v>1152</v>
      </c>
      <c r="B146" s="2">
        <v>49830</v>
      </c>
      <c r="C146" s="2"/>
      <c r="D146" s="7"/>
      <c r="E146" s="2">
        <v>16200</v>
      </c>
      <c r="F146" s="2"/>
      <c r="G146" s="7"/>
      <c r="H146" s="2">
        <v>8610</v>
      </c>
      <c r="I146" s="2"/>
      <c r="J146" s="7"/>
      <c r="K146" s="42"/>
      <c r="L146" s="2"/>
      <c r="M146" s="8"/>
      <c r="N146" s="42"/>
      <c r="O146" s="2"/>
      <c r="P146" s="8"/>
      <c r="Q146" s="42"/>
      <c r="R146" s="2"/>
      <c r="S146" s="8"/>
      <c r="T146" s="42"/>
      <c r="U146" s="2"/>
      <c r="V146" s="8"/>
      <c r="W146" s="2">
        <v>74640</v>
      </c>
      <c r="X146" s="2"/>
      <c r="Y146" s="7"/>
    </row>
    <row r="147" spans="1:25" x14ac:dyDescent="0.35">
      <c r="A147" s="44" t="s">
        <v>1153</v>
      </c>
      <c r="B147" s="2">
        <v>862605</v>
      </c>
      <c r="C147" s="2"/>
      <c r="D147" s="7"/>
      <c r="E147" s="2">
        <v>231030</v>
      </c>
      <c r="F147" s="2"/>
      <c r="G147" s="7"/>
      <c r="H147" s="2">
        <v>61065</v>
      </c>
      <c r="I147" s="2"/>
      <c r="J147" s="7"/>
      <c r="K147" s="42"/>
      <c r="L147" s="2"/>
      <c r="M147" s="8"/>
      <c r="N147" s="42"/>
      <c r="O147" s="2"/>
      <c r="P147" s="8"/>
      <c r="Q147" s="42"/>
      <c r="R147" s="2"/>
      <c r="S147" s="8"/>
      <c r="T147" s="42"/>
      <c r="U147" s="2"/>
      <c r="V147" s="8"/>
      <c r="W147" s="2">
        <v>1154700</v>
      </c>
      <c r="X147" s="2"/>
      <c r="Y147" s="7"/>
    </row>
    <row r="148" spans="1:25" x14ac:dyDescent="0.35">
      <c r="A148" s="44" t="s">
        <v>1154</v>
      </c>
      <c r="B148" s="2">
        <v>329445</v>
      </c>
      <c r="C148" s="2"/>
      <c r="D148" s="7"/>
      <c r="E148" s="2">
        <v>184260</v>
      </c>
      <c r="F148" s="2"/>
      <c r="G148" s="7"/>
      <c r="H148" s="2">
        <v>44370</v>
      </c>
      <c r="I148" s="2"/>
      <c r="J148" s="7"/>
      <c r="K148" s="42"/>
      <c r="L148" s="2"/>
      <c r="M148" s="8"/>
      <c r="N148" s="42"/>
      <c r="O148" s="2"/>
      <c r="P148" s="8"/>
      <c r="Q148" s="42"/>
      <c r="R148" s="2"/>
      <c r="S148" s="8"/>
      <c r="T148" s="42"/>
      <c r="U148" s="2"/>
      <c r="V148" s="8"/>
      <c r="W148" s="2">
        <v>558075</v>
      </c>
      <c r="X148" s="2"/>
      <c r="Y148" s="7"/>
    </row>
    <row r="149" spans="1:25" x14ac:dyDescent="0.35">
      <c r="A149" s="44" t="s">
        <v>1155</v>
      </c>
      <c r="B149" s="2">
        <v>11280</v>
      </c>
      <c r="C149" s="2"/>
      <c r="D149" s="7"/>
      <c r="E149" s="2"/>
      <c r="F149" s="2"/>
      <c r="G149" s="7"/>
      <c r="H149" s="2"/>
      <c r="I149" s="2"/>
      <c r="J149" s="7"/>
      <c r="K149" s="42"/>
      <c r="L149" s="2"/>
      <c r="M149" s="8"/>
      <c r="N149" s="42"/>
      <c r="O149" s="2"/>
      <c r="P149" s="8"/>
      <c r="Q149" s="42"/>
      <c r="R149" s="2"/>
      <c r="S149" s="8"/>
      <c r="T149" s="42"/>
      <c r="U149" s="2"/>
      <c r="V149" s="8"/>
      <c r="W149" s="2">
        <v>11280</v>
      </c>
      <c r="X149" s="2"/>
      <c r="Y149" s="7"/>
    </row>
    <row r="150" spans="1:25" x14ac:dyDescent="0.35">
      <c r="A150" s="44" t="s">
        <v>1156</v>
      </c>
      <c r="B150" s="2">
        <v>53700</v>
      </c>
      <c r="C150" s="2"/>
      <c r="D150" s="7"/>
      <c r="E150" s="2">
        <v>35490</v>
      </c>
      <c r="F150" s="2"/>
      <c r="G150" s="7"/>
      <c r="H150" s="2"/>
      <c r="I150" s="2"/>
      <c r="J150" s="7"/>
      <c r="K150" s="42"/>
      <c r="L150" s="2"/>
      <c r="M150" s="8"/>
      <c r="N150" s="42"/>
      <c r="O150" s="2"/>
      <c r="P150" s="8"/>
      <c r="Q150" s="42"/>
      <c r="R150" s="2"/>
      <c r="S150" s="8"/>
      <c r="T150" s="42"/>
      <c r="U150" s="2"/>
      <c r="V150" s="8"/>
      <c r="W150" s="2">
        <v>89190</v>
      </c>
      <c r="X150" s="2"/>
      <c r="Y150" s="7"/>
    </row>
    <row r="151" spans="1:25" x14ac:dyDescent="0.35">
      <c r="A151" s="44" t="s">
        <v>1157</v>
      </c>
      <c r="B151" s="2">
        <v>1071330</v>
      </c>
      <c r="C151" s="2"/>
      <c r="D151" s="7"/>
      <c r="E151" s="2">
        <v>330390</v>
      </c>
      <c r="F151" s="2"/>
      <c r="G151" s="7"/>
      <c r="H151" s="2">
        <v>132795</v>
      </c>
      <c r="I151" s="2"/>
      <c r="J151" s="7"/>
      <c r="K151" s="42"/>
      <c r="L151" s="2"/>
      <c r="M151" s="8"/>
      <c r="N151" s="42"/>
      <c r="O151" s="2"/>
      <c r="P151" s="8"/>
      <c r="Q151" s="42"/>
      <c r="R151" s="2"/>
      <c r="S151" s="8"/>
      <c r="T151" s="42"/>
      <c r="U151" s="2"/>
      <c r="V151" s="8"/>
      <c r="W151" s="2">
        <v>1534515</v>
      </c>
      <c r="X151" s="2"/>
      <c r="Y151" s="7"/>
    </row>
    <row r="152" spans="1:25" x14ac:dyDescent="0.35">
      <c r="A152" s="44" t="s">
        <v>1158</v>
      </c>
      <c r="B152" s="2">
        <v>251670</v>
      </c>
      <c r="C152" s="2"/>
      <c r="D152" s="7"/>
      <c r="E152" s="2">
        <v>51720</v>
      </c>
      <c r="F152" s="2"/>
      <c r="G152" s="7"/>
      <c r="H152" s="2">
        <v>17685</v>
      </c>
      <c r="I152" s="2"/>
      <c r="J152" s="7"/>
      <c r="K152" s="42"/>
      <c r="L152" s="2"/>
      <c r="M152" s="8"/>
      <c r="N152" s="42"/>
      <c r="O152" s="2"/>
      <c r="P152" s="8"/>
      <c r="Q152" s="42"/>
      <c r="R152" s="2"/>
      <c r="S152" s="8"/>
      <c r="T152" s="42"/>
      <c r="U152" s="2"/>
      <c r="V152" s="8"/>
      <c r="W152" s="2">
        <v>321075</v>
      </c>
      <c r="X152" s="2"/>
      <c r="Y152" s="7"/>
    </row>
    <row r="153" spans="1:25" x14ac:dyDescent="0.35">
      <c r="A153" s="44" t="s">
        <v>1159</v>
      </c>
      <c r="B153" s="2">
        <v>392760</v>
      </c>
      <c r="C153" s="2"/>
      <c r="D153" s="7"/>
      <c r="E153" s="2">
        <v>105000</v>
      </c>
      <c r="F153" s="2"/>
      <c r="G153" s="7"/>
      <c r="H153" s="2">
        <v>52950</v>
      </c>
      <c r="I153" s="2"/>
      <c r="J153" s="7"/>
      <c r="K153" s="42"/>
      <c r="L153" s="2"/>
      <c r="M153" s="8"/>
      <c r="N153" s="42"/>
      <c r="O153" s="2"/>
      <c r="P153" s="8"/>
      <c r="Q153" s="42"/>
      <c r="R153" s="2"/>
      <c r="S153" s="8"/>
      <c r="T153" s="42"/>
      <c r="U153" s="2"/>
      <c r="V153" s="8"/>
      <c r="W153" s="2">
        <v>550710</v>
      </c>
      <c r="X153" s="2"/>
      <c r="Y153" s="7"/>
    </row>
    <row r="154" spans="1:25" x14ac:dyDescent="0.35">
      <c r="A154" s="44" t="s">
        <v>1160</v>
      </c>
      <c r="B154" s="2">
        <v>133575</v>
      </c>
      <c r="C154" s="2"/>
      <c r="D154" s="7"/>
      <c r="E154" s="2">
        <v>16170</v>
      </c>
      <c r="F154" s="2"/>
      <c r="G154" s="7"/>
      <c r="H154" s="2">
        <v>18330</v>
      </c>
      <c r="I154" s="2"/>
      <c r="J154" s="7"/>
      <c r="K154" s="42"/>
      <c r="L154" s="2"/>
      <c r="M154" s="8"/>
      <c r="N154" s="42"/>
      <c r="O154" s="2"/>
      <c r="P154" s="8"/>
      <c r="Q154" s="42"/>
      <c r="R154" s="2"/>
      <c r="S154" s="8"/>
      <c r="T154" s="42"/>
      <c r="U154" s="2"/>
      <c r="V154" s="8"/>
      <c r="W154" s="2">
        <v>168075</v>
      </c>
      <c r="X154" s="2"/>
      <c r="Y154" s="7"/>
    </row>
    <row r="155" spans="1:25" x14ac:dyDescent="0.35">
      <c r="A155" s="44" t="s">
        <v>1161</v>
      </c>
      <c r="B155" s="2">
        <v>700095</v>
      </c>
      <c r="C155" s="2"/>
      <c r="D155" s="7"/>
      <c r="E155" s="2">
        <v>224550</v>
      </c>
      <c r="F155" s="2"/>
      <c r="G155" s="7"/>
      <c r="H155" s="2">
        <v>52845</v>
      </c>
      <c r="I155" s="2"/>
      <c r="J155" s="7"/>
      <c r="K155" s="42"/>
      <c r="L155" s="2"/>
      <c r="M155" s="8"/>
      <c r="N155" s="42"/>
      <c r="O155" s="2"/>
      <c r="P155" s="8"/>
      <c r="Q155" s="42"/>
      <c r="R155" s="2"/>
      <c r="S155" s="8"/>
      <c r="T155" s="42"/>
      <c r="U155" s="2"/>
      <c r="V155" s="8"/>
      <c r="W155" s="2">
        <v>977490</v>
      </c>
      <c r="X155" s="2"/>
      <c r="Y155" s="7"/>
    </row>
    <row r="156" spans="1:25" x14ac:dyDescent="0.35">
      <c r="A156" s="44" t="s">
        <v>1162</v>
      </c>
      <c r="B156" s="2">
        <v>94545</v>
      </c>
      <c r="C156" s="2"/>
      <c r="D156" s="7"/>
      <c r="E156" s="2">
        <v>74520</v>
      </c>
      <c r="F156" s="2"/>
      <c r="G156" s="7"/>
      <c r="H156" s="2">
        <v>13485</v>
      </c>
      <c r="I156" s="2"/>
      <c r="J156" s="7"/>
      <c r="K156" s="42"/>
      <c r="L156" s="2"/>
      <c r="M156" s="8"/>
      <c r="N156" s="42"/>
      <c r="O156" s="2"/>
      <c r="P156" s="8"/>
      <c r="Q156" s="42"/>
      <c r="R156" s="2"/>
      <c r="S156" s="8"/>
      <c r="T156" s="42"/>
      <c r="U156" s="2"/>
      <c r="V156" s="8"/>
      <c r="W156" s="2">
        <v>182550</v>
      </c>
      <c r="X156" s="2"/>
      <c r="Y156" s="7"/>
    </row>
    <row r="157" spans="1:25" x14ac:dyDescent="0.35">
      <c r="A157" s="44" t="s">
        <v>1163</v>
      </c>
      <c r="B157" s="2">
        <v>12420</v>
      </c>
      <c r="C157" s="2"/>
      <c r="D157" s="7"/>
      <c r="E157" s="2"/>
      <c r="F157" s="2"/>
      <c r="G157" s="7"/>
      <c r="H157" s="2"/>
      <c r="I157" s="2"/>
      <c r="J157" s="7"/>
      <c r="K157" s="42"/>
      <c r="L157" s="2"/>
      <c r="M157" s="8"/>
      <c r="N157" s="42"/>
      <c r="O157" s="2"/>
      <c r="P157" s="8"/>
      <c r="Q157" s="42"/>
      <c r="R157" s="2"/>
      <c r="S157" s="8"/>
      <c r="T157" s="42"/>
      <c r="U157" s="2"/>
      <c r="V157" s="8"/>
      <c r="W157" s="2">
        <v>12420</v>
      </c>
      <c r="X157" s="2"/>
      <c r="Y157" s="7"/>
    </row>
    <row r="158" spans="1:25" x14ac:dyDescent="0.35">
      <c r="A158" s="44" t="s">
        <v>1164</v>
      </c>
      <c r="B158" s="2">
        <v>541530</v>
      </c>
      <c r="C158" s="2"/>
      <c r="D158" s="7"/>
      <c r="E158" s="2">
        <v>197070</v>
      </c>
      <c r="F158" s="2"/>
      <c r="G158" s="7"/>
      <c r="H158" s="2">
        <v>32535</v>
      </c>
      <c r="I158" s="2"/>
      <c r="J158" s="7"/>
      <c r="K158" s="42"/>
      <c r="L158" s="2"/>
      <c r="M158" s="8"/>
      <c r="N158" s="42"/>
      <c r="O158" s="2"/>
      <c r="P158" s="8"/>
      <c r="Q158" s="42"/>
      <c r="R158" s="2"/>
      <c r="S158" s="8"/>
      <c r="T158" s="42"/>
      <c r="U158" s="2"/>
      <c r="V158" s="8"/>
      <c r="W158" s="2">
        <v>771135</v>
      </c>
      <c r="X158" s="2"/>
      <c r="Y158" s="7"/>
    </row>
    <row r="159" spans="1:25" x14ac:dyDescent="0.35">
      <c r="A159" s="44" t="s">
        <v>1165</v>
      </c>
      <c r="B159" s="2">
        <v>187365</v>
      </c>
      <c r="C159" s="2"/>
      <c r="D159" s="7"/>
      <c r="E159" s="2">
        <v>58170</v>
      </c>
      <c r="F159" s="2"/>
      <c r="G159" s="7"/>
      <c r="H159" s="2">
        <v>19185</v>
      </c>
      <c r="I159" s="2"/>
      <c r="J159" s="7"/>
      <c r="K159" s="42"/>
      <c r="L159" s="2"/>
      <c r="M159" s="8"/>
      <c r="N159" s="42"/>
      <c r="O159" s="2"/>
      <c r="P159" s="8"/>
      <c r="Q159" s="42"/>
      <c r="R159" s="2"/>
      <c r="S159" s="8"/>
      <c r="T159" s="42"/>
      <c r="U159" s="2"/>
      <c r="V159" s="8"/>
      <c r="W159" s="2">
        <v>264720</v>
      </c>
      <c r="X159" s="2"/>
      <c r="Y159" s="7"/>
    </row>
    <row r="160" spans="1:25" x14ac:dyDescent="0.35">
      <c r="A160" s="44" t="s">
        <v>1166</v>
      </c>
      <c r="B160" s="2">
        <v>151770</v>
      </c>
      <c r="C160" s="2"/>
      <c r="D160" s="7"/>
      <c r="E160" s="2">
        <v>73950</v>
      </c>
      <c r="F160" s="2"/>
      <c r="G160" s="7"/>
      <c r="H160" s="2">
        <v>30450</v>
      </c>
      <c r="I160" s="2"/>
      <c r="J160" s="7"/>
      <c r="K160" s="42"/>
      <c r="L160" s="2"/>
      <c r="M160" s="8"/>
      <c r="N160" s="42"/>
      <c r="O160" s="2"/>
      <c r="P160" s="8"/>
      <c r="Q160" s="42"/>
      <c r="R160" s="2"/>
      <c r="S160" s="8"/>
      <c r="T160" s="42"/>
      <c r="U160" s="2"/>
      <c r="V160" s="8"/>
      <c r="W160" s="2">
        <v>256170</v>
      </c>
      <c r="X160" s="2"/>
      <c r="Y160" s="7"/>
    </row>
    <row r="161" spans="1:25" x14ac:dyDescent="0.35">
      <c r="A161" s="44" t="s">
        <v>1167</v>
      </c>
      <c r="B161" s="2">
        <v>524055</v>
      </c>
      <c r="C161" s="2"/>
      <c r="D161" s="7"/>
      <c r="E161" s="2">
        <v>146280</v>
      </c>
      <c r="F161" s="2"/>
      <c r="G161" s="7"/>
      <c r="H161" s="2">
        <v>32505</v>
      </c>
      <c r="I161" s="2"/>
      <c r="J161" s="7"/>
      <c r="K161" s="42"/>
      <c r="L161" s="2"/>
      <c r="M161" s="8"/>
      <c r="N161" s="42"/>
      <c r="O161" s="2"/>
      <c r="P161" s="8"/>
      <c r="Q161" s="42"/>
      <c r="R161" s="2"/>
      <c r="S161" s="8"/>
      <c r="T161" s="42"/>
      <c r="U161" s="2"/>
      <c r="V161" s="8"/>
      <c r="W161" s="2">
        <v>702840</v>
      </c>
      <c r="X161" s="2"/>
      <c r="Y161" s="7"/>
    </row>
    <row r="162" spans="1:25" x14ac:dyDescent="0.35">
      <c r="A162" s="44" t="s">
        <v>1168</v>
      </c>
      <c r="B162" s="2">
        <v>9840</v>
      </c>
      <c r="C162" s="2"/>
      <c r="D162" s="7"/>
      <c r="E162" s="2"/>
      <c r="F162" s="2"/>
      <c r="G162" s="7"/>
      <c r="H162" s="2"/>
      <c r="I162" s="2"/>
      <c r="J162" s="7"/>
      <c r="K162" s="42"/>
      <c r="L162" s="2"/>
      <c r="M162" s="8"/>
      <c r="N162" s="42"/>
      <c r="O162" s="2"/>
      <c r="P162" s="8"/>
      <c r="Q162" s="42"/>
      <c r="R162" s="2"/>
      <c r="S162" s="8"/>
      <c r="T162" s="42"/>
      <c r="U162" s="2"/>
      <c r="V162" s="8"/>
      <c r="W162" s="2">
        <v>9840</v>
      </c>
      <c r="X162" s="2"/>
      <c r="Y162" s="7"/>
    </row>
    <row r="163" spans="1:25" x14ac:dyDescent="0.35">
      <c r="A163" s="44" t="s">
        <v>1169</v>
      </c>
      <c r="B163" s="2">
        <v>48870</v>
      </c>
      <c r="C163" s="2"/>
      <c r="D163" s="7"/>
      <c r="E163" s="2">
        <v>23820</v>
      </c>
      <c r="F163" s="2"/>
      <c r="G163" s="7"/>
      <c r="H163" s="2">
        <v>10725</v>
      </c>
      <c r="I163" s="2"/>
      <c r="J163" s="7"/>
      <c r="K163" s="42"/>
      <c r="L163" s="2"/>
      <c r="M163" s="8"/>
      <c r="N163" s="42"/>
      <c r="O163" s="2"/>
      <c r="P163" s="8"/>
      <c r="Q163" s="42"/>
      <c r="R163" s="2"/>
      <c r="S163" s="8"/>
      <c r="T163" s="42"/>
      <c r="U163" s="2"/>
      <c r="V163" s="8"/>
      <c r="W163" s="2">
        <v>83415</v>
      </c>
      <c r="X163" s="2"/>
      <c r="Y163" s="7"/>
    </row>
    <row r="164" spans="1:25" x14ac:dyDescent="0.35">
      <c r="A164" s="44" t="s">
        <v>1170</v>
      </c>
      <c r="B164" s="2">
        <v>205830</v>
      </c>
      <c r="C164" s="2"/>
      <c r="D164" s="7"/>
      <c r="E164" s="2">
        <v>67890</v>
      </c>
      <c r="F164" s="2"/>
      <c r="G164" s="7"/>
      <c r="H164" s="2">
        <v>8700</v>
      </c>
      <c r="I164" s="2"/>
      <c r="J164" s="7"/>
      <c r="K164" s="42"/>
      <c r="L164" s="2"/>
      <c r="M164" s="8"/>
      <c r="N164" s="42"/>
      <c r="O164" s="2"/>
      <c r="P164" s="8"/>
      <c r="Q164" s="42"/>
      <c r="R164" s="2"/>
      <c r="S164" s="8"/>
      <c r="T164" s="42"/>
      <c r="U164" s="2"/>
      <c r="V164" s="8"/>
      <c r="W164" s="2">
        <v>282420</v>
      </c>
      <c r="X164" s="2"/>
      <c r="Y164" s="7"/>
    </row>
    <row r="165" spans="1:25" x14ac:dyDescent="0.35">
      <c r="A165" s="44" t="s">
        <v>1171</v>
      </c>
      <c r="B165" s="2">
        <v>378705</v>
      </c>
      <c r="C165" s="2"/>
      <c r="D165" s="7"/>
      <c r="E165" s="2">
        <v>116940</v>
      </c>
      <c r="F165" s="2"/>
      <c r="G165" s="7"/>
      <c r="H165" s="2">
        <v>57555</v>
      </c>
      <c r="I165" s="2"/>
      <c r="J165" s="7"/>
      <c r="K165" s="42"/>
      <c r="L165" s="2"/>
      <c r="M165" s="8"/>
      <c r="N165" s="42"/>
      <c r="O165" s="2"/>
      <c r="P165" s="8"/>
      <c r="Q165" s="42"/>
      <c r="R165" s="2"/>
      <c r="S165" s="8"/>
      <c r="T165" s="42"/>
      <c r="U165" s="2"/>
      <c r="V165" s="8"/>
      <c r="W165" s="2">
        <v>553200</v>
      </c>
      <c r="X165" s="2"/>
      <c r="Y165" s="7"/>
    </row>
    <row r="166" spans="1:25" x14ac:dyDescent="0.35">
      <c r="A166" s="44" t="s">
        <v>1172</v>
      </c>
      <c r="B166" s="2">
        <v>22770</v>
      </c>
      <c r="C166" s="2"/>
      <c r="D166" s="7"/>
      <c r="E166" s="2"/>
      <c r="F166" s="2"/>
      <c r="G166" s="7"/>
      <c r="H166" s="2"/>
      <c r="I166" s="2"/>
      <c r="J166" s="7"/>
      <c r="K166" s="42"/>
      <c r="L166" s="2"/>
      <c r="M166" s="8"/>
      <c r="N166" s="42"/>
      <c r="O166" s="2"/>
      <c r="P166" s="8"/>
      <c r="Q166" s="42"/>
      <c r="R166" s="2"/>
      <c r="S166" s="8"/>
      <c r="T166" s="42"/>
      <c r="U166" s="2"/>
      <c r="V166" s="8"/>
      <c r="W166" s="2">
        <v>22770</v>
      </c>
      <c r="X166" s="2"/>
      <c r="Y166" s="7"/>
    </row>
    <row r="167" spans="1:25" x14ac:dyDescent="0.35">
      <c r="A167" s="44" t="s">
        <v>1173</v>
      </c>
      <c r="B167" s="2">
        <v>2160</v>
      </c>
      <c r="C167" s="2"/>
      <c r="D167" s="7"/>
      <c r="E167" s="2"/>
      <c r="F167" s="2"/>
      <c r="G167" s="7"/>
      <c r="H167" s="2"/>
      <c r="I167" s="2"/>
      <c r="J167" s="7"/>
      <c r="K167" s="42"/>
      <c r="L167" s="2"/>
      <c r="M167" s="8"/>
      <c r="N167" s="42"/>
      <c r="O167" s="2"/>
      <c r="P167" s="8"/>
      <c r="Q167" s="42"/>
      <c r="R167" s="2"/>
      <c r="S167" s="8"/>
      <c r="T167" s="42"/>
      <c r="U167" s="2"/>
      <c r="V167" s="8"/>
      <c r="W167" s="2">
        <v>2160</v>
      </c>
      <c r="X167" s="2"/>
      <c r="Y167" s="7"/>
    </row>
    <row r="168" spans="1:25" x14ac:dyDescent="0.35">
      <c r="A168" s="44" t="s">
        <v>1174</v>
      </c>
      <c r="B168" s="2">
        <v>487470</v>
      </c>
      <c r="C168" s="2"/>
      <c r="D168" s="7"/>
      <c r="E168" s="2">
        <v>142500</v>
      </c>
      <c r="F168" s="2"/>
      <c r="G168" s="7"/>
      <c r="H168" s="2">
        <v>67455</v>
      </c>
      <c r="I168" s="2"/>
      <c r="J168" s="7"/>
      <c r="K168" s="42"/>
      <c r="L168" s="2"/>
      <c r="M168" s="8"/>
      <c r="N168" s="42"/>
      <c r="O168" s="2"/>
      <c r="P168" s="8"/>
      <c r="Q168" s="42"/>
      <c r="R168" s="2"/>
      <c r="S168" s="8"/>
      <c r="T168" s="42"/>
      <c r="U168" s="2"/>
      <c r="V168" s="8"/>
      <c r="W168" s="2">
        <v>697425</v>
      </c>
      <c r="X168" s="2"/>
      <c r="Y168" s="7"/>
    </row>
    <row r="169" spans="1:25" x14ac:dyDescent="0.35">
      <c r="A169" s="44" t="s">
        <v>1175</v>
      </c>
      <c r="B169" s="2">
        <v>82830</v>
      </c>
      <c r="C169" s="2"/>
      <c r="D169" s="7"/>
      <c r="E169" s="2">
        <v>39090</v>
      </c>
      <c r="F169" s="2"/>
      <c r="G169" s="7"/>
      <c r="H169" s="2">
        <v>4260</v>
      </c>
      <c r="I169" s="2"/>
      <c r="J169" s="7"/>
      <c r="K169" s="42"/>
      <c r="L169" s="2"/>
      <c r="M169" s="8"/>
      <c r="N169" s="42"/>
      <c r="O169" s="2"/>
      <c r="P169" s="8"/>
      <c r="Q169" s="42"/>
      <c r="R169" s="2"/>
      <c r="S169" s="8"/>
      <c r="T169" s="42"/>
      <c r="U169" s="2"/>
      <c r="V169" s="8"/>
      <c r="W169" s="2">
        <v>126180</v>
      </c>
      <c r="X169" s="2"/>
      <c r="Y169" s="7"/>
    </row>
    <row r="170" spans="1:25" x14ac:dyDescent="0.35">
      <c r="A170" s="44" t="s">
        <v>1176</v>
      </c>
      <c r="B170" s="2"/>
      <c r="C170" s="2"/>
      <c r="D170" s="7"/>
      <c r="E170" s="2"/>
      <c r="F170" s="2"/>
      <c r="G170" s="7"/>
      <c r="H170" s="2">
        <v>1740</v>
      </c>
      <c r="I170" s="2"/>
      <c r="J170" s="7"/>
      <c r="K170" s="42"/>
      <c r="L170" s="2"/>
      <c r="M170" s="8"/>
      <c r="N170" s="42"/>
      <c r="O170" s="2"/>
      <c r="P170" s="8"/>
      <c r="Q170" s="42"/>
      <c r="R170" s="2"/>
      <c r="S170" s="8"/>
      <c r="T170" s="42"/>
      <c r="U170" s="2"/>
      <c r="V170" s="8"/>
      <c r="W170" s="2">
        <v>1740</v>
      </c>
      <c r="X170" s="2"/>
      <c r="Y170" s="7"/>
    </row>
    <row r="171" spans="1:25" x14ac:dyDescent="0.35">
      <c r="A171" s="44" t="s">
        <v>1177</v>
      </c>
      <c r="B171" s="2">
        <v>395130</v>
      </c>
      <c r="C171" s="2"/>
      <c r="D171" s="7"/>
      <c r="E171" s="2">
        <v>137370</v>
      </c>
      <c r="F171" s="2"/>
      <c r="G171" s="7"/>
      <c r="H171" s="2">
        <v>75975</v>
      </c>
      <c r="I171" s="2"/>
      <c r="J171" s="7"/>
      <c r="K171" s="42"/>
      <c r="L171" s="2"/>
      <c r="M171" s="8"/>
      <c r="N171" s="42"/>
      <c r="O171" s="2"/>
      <c r="P171" s="8"/>
      <c r="Q171" s="42"/>
      <c r="R171" s="2"/>
      <c r="S171" s="8"/>
      <c r="T171" s="42"/>
      <c r="U171" s="2"/>
      <c r="V171" s="8"/>
      <c r="W171" s="2">
        <v>608475</v>
      </c>
      <c r="X171" s="2"/>
      <c r="Y171" s="7"/>
    </row>
    <row r="172" spans="1:25" x14ac:dyDescent="0.35">
      <c r="A172" s="44" t="s">
        <v>1178</v>
      </c>
      <c r="B172" s="2">
        <v>132225</v>
      </c>
      <c r="C172" s="2"/>
      <c r="D172" s="7"/>
      <c r="E172" s="2">
        <v>47280</v>
      </c>
      <c r="F172" s="2"/>
      <c r="G172" s="7"/>
      <c r="H172" s="2">
        <v>15255</v>
      </c>
      <c r="I172" s="2"/>
      <c r="J172" s="7"/>
      <c r="K172" s="42"/>
      <c r="L172" s="2"/>
      <c r="M172" s="8"/>
      <c r="N172" s="42"/>
      <c r="O172" s="2"/>
      <c r="P172" s="8"/>
      <c r="Q172" s="42"/>
      <c r="R172" s="2"/>
      <c r="S172" s="8"/>
      <c r="T172" s="42"/>
      <c r="U172" s="2"/>
      <c r="V172" s="8"/>
      <c r="W172" s="2">
        <v>194760</v>
      </c>
      <c r="X172" s="2"/>
      <c r="Y172" s="7"/>
    </row>
    <row r="173" spans="1:25" x14ac:dyDescent="0.35">
      <c r="A173" s="44" t="s">
        <v>1179</v>
      </c>
      <c r="B173" s="2">
        <v>10215</v>
      </c>
      <c r="C173" s="2"/>
      <c r="D173" s="7"/>
      <c r="E173" s="2">
        <v>18330</v>
      </c>
      <c r="F173" s="2"/>
      <c r="G173" s="7"/>
      <c r="H173" s="2"/>
      <c r="I173" s="2"/>
      <c r="J173" s="7"/>
      <c r="K173" s="42"/>
      <c r="L173" s="2"/>
      <c r="M173" s="8"/>
      <c r="N173" s="42"/>
      <c r="O173" s="2"/>
      <c r="P173" s="8"/>
      <c r="Q173" s="42"/>
      <c r="R173" s="2"/>
      <c r="S173" s="8"/>
      <c r="T173" s="42"/>
      <c r="U173" s="2"/>
      <c r="V173" s="8"/>
      <c r="W173" s="2">
        <v>28545</v>
      </c>
      <c r="X173" s="2"/>
      <c r="Y173" s="7"/>
    </row>
    <row r="174" spans="1:25" x14ac:dyDescent="0.35">
      <c r="A174" s="44" t="s">
        <v>1180</v>
      </c>
      <c r="B174" s="2">
        <v>839670</v>
      </c>
      <c r="C174" s="2"/>
      <c r="D174" s="7"/>
      <c r="E174" s="2">
        <v>361020</v>
      </c>
      <c r="F174" s="2"/>
      <c r="G174" s="7"/>
      <c r="H174" s="2">
        <v>138450</v>
      </c>
      <c r="I174" s="2"/>
      <c r="J174" s="7"/>
      <c r="K174" s="42"/>
      <c r="L174" s="2"/>
      <c r="M174" s="8"/>
      <c r="N174" s="42"/>
      <c r="O174" s="2"/>
      <c r="P174" s="8"/>
      <c r="Q174" s="42"/>
      <c r="R174" s="2"/>
      <c r="S174" s="8"/>
      <c r="T174" s="42"/>
      <c r="U174" s="2"/>
      <c r="V174" s="8"/>
      <c r="W174" s="2">
        <v>1339140</v>
      </c>
      <c r="X174" s="2"/>
      <c r="Y174" s="7"/>
    </row>
    <row r="175" spans="1:25" x14ac:dyDescent="0.35">
      <c r="A175" s="44" t="s">
        <v>1181</v>
      </c>
      <c r="B175" s="2">
        <v>84960</v>
      </c>
      <c r="C175" s="2"/>
      <c r="D175" s="7"/>
      <c r="E175" s="2">
        <v>4050</v>
      </c>
      <c r="F175" s="2"/>
      <c r="G175" s="7"/>
      <c r="H175" s="2"/>
      <c r="I175" s="2"/>
      <c r="J175" s="7"/>
      <c r="K175" s="42"/>
      <c r="L175" s="2"/>
      <c r="M175" s="8"/>
      <c r="N175" s="42"/>
      <c r="O175" s="2"/>
      <c r="P175" s="8"/>
      <c r="Q175" s="42"/>
      <c r="R175" s="2"/>
      <c r="S175" s="8"/>
      <c r="T175" s="42"/>
      <c r="U175" s="2"/>
      <c r="V175" s="8"/>
      <c r="W175" s="2">
        <v>89010</v>
      </c>
      <c r="X175" s="2"/>
      <c r="Y175" s="7"/>
    </row>
    <row r="176" spans="1:25" x14ac:dyDescent="0.35">
      <c r="A176" s="44" t="s">
        <v>1182</v>
      </c>
      <c r="B176" s="2">
        <v>268470</v>
      </c>
      <c r="C176" s="2"/>
      <c r="D176" s="7"/>
      <c r="E176" s="2">
        <v>92370</v>
      </c>
      <c r="F176" s="2"/>
      <c r="G176" s="7"/>
      <c r="H176" s="2">
        <v>16425</v>
      </c>
      <c r="I176" s="2"/>
      <c r="J176" s="7"/>
      <c r="K176" s="42"/>
      <c r="L176" s="2"/>
      <c r="M176" s="8"/>
      <c r="N176" s="42"/>
      <c r="O176" s="2"/>
      <c r="P176" s="8"/>
      <c r="Q176" s="42"/>
      <c r="R176" s="2"/>
      <c r="S176" s="8"/>
      <c r="T176" s="42"/>
      <c r="U176" s="2"/>
      <c r="V176" s="8"/>
      <c r="W176" s="2">
        <v>377265</v>
      </c>
      <c r="X176" s="2"/>
      <c r="Y176" s="7"/>
    </row>
    <row r="177" spans="1:25" x14ac:dyDescent="0.35">
      <c r="A177" s="44" t="s">
        <v>1183</v>
      </c>
      <c r="B177" s="2">
        <v>612900</v>
      </c>
      <c r="C177" s="2"/>
      <c r="D177" s="7"/>
      <c r="E177" s="2">
        <v>145770</v>
      </c>
      <c r="F177" s="2"/>
      <c r="G177" s="7"/>
      <c r="H177" s="2">
        <v>53535</v>
      </c>
      <c r="I177" s="2"/>
      <c r="J177" s="7"/>
      <c r="K177" s="42"/>
      <c r="L177" s="2"/>
      <c r="M177" s="8"/>
      <c r="N177" s="42"/>
      <c r="O177" s="2"/>
      <c r="P177" s="8"/>
      <c r="Q177" s="42"/>
      <c r="R177" s="2"/>
      <c r="S177" s="8"/>
      <c r="T177" s="42"/>
      <c r="U177" s="2"/>
      <c r="V177" s="8"/>
      <c r="W177" s="2">
        <v>812205</v>
      </c>
      <c r="X177" s="2"/>
      <c r="Y177" s="7"/>
    </row>
    <row r="178" spans="1:25" x14ac:dyDescent="0.35">
      <c r="A178" s="44" t="s">
        <v>1184</v>
      </c>
      <c r="B178" s="2">
        <v>335805</v>
      </c>
      <c r="C178" s="2"/>
      <c r="D178" s="7"/>
      <c r="E178" s="2">
        <v>94740</v>
      </c>
      <c r="F178" s="2"/>
      <c r="G178" s="7"/>
      <c r="H178" s="2">
        <v>54165</v>
      </c>
      <c r="I178" s="2"/>
      <c r="J178" s="7"/>
      <c r="K178" s="42"/>
      <c r="L178" s="2"/>
      <c r="M178" s="8"/>
      <c r="N178" s="42"/>
      <c r="O178" s="2"/>
      <c r="P178" s="8"/>
      <c r="Q178" s="42"/>
      <c r="R178" s="2"/>
      <c r="S178" s="8"/>
      <c r="T178" s="42"/>
      <c r="U178" s="2"/>
      <c r="V178" s="8"/>
      <c r="W178" s="2">
        <v>484710</v>
      </c>
      <c r="X178" s="2"/>
      <c r="Y178" s="7"/>
    </row>
    <row r="179" spans="1:25" x14ac:dyDescent="0.35">
      <c r="A179" s="44" t="s">
        <v>1185</v>
      </c>
      <c r="B179" s="2">
        <v>1440</v>
      </c>
      <c r="C179" s="2"/>
      <c r="D179" s="7"/>
      <c r="E179" s="2">
        <v>10650</v>
      </c>
      <c r="F179" s="2"/>
      <c r="G179" s="7"/>
      <c r="H179" s="2">
        <v>7800</v>
      </c>
      <c r="I179" s="2"/>
      <c r="J179" s="7"/>
      <c r="K179" s="42"/>
      <c r="L179" s="2"/>
      <c r="M179" s="8"/>
      <c r="N179" s="42"/>
      <c r="O179" s="2"/>
      <c r="P179" s="8"/>
      <c r="Q179" s="42"/>
      <c r="R179" s="2"/>
      <c r="S179" s="8"/>
      <c r="T179" s="42"/>
      <c r="U179" s="2"/>
      <c r="V179" s="8"/>
      <c r="W179" s="2">
        <v>19890</v>
      </c>
      <c r="X179" s="2"/>
      <c r="Y179" s="7"/>
    </row>
    <row r="180" spans="1:25" x14ac:dyDescent="0.35">
      <c r="A180" s="44" t="s">
        <v>1186</v>
      </c>
      <c r="B180" s="2">
        <v>1320</v>
      </c>
      <c r="C180" s="2"/>
      <c r="D180" s="7"/>
      <c r="E180" s="2"/>
      <c r="F180" s="2"/>
      <c r="G180" s="7"/>
      <c r="H180" s="2"/>
      <c r="I180" s="2"/>
      <c r="J180" s="7"/>
      <c r="K180" s="42"/>
      <c r="L180" s="2"/>
      <c r="M180" s="8"/>
      <c r="N180" s="42"/>
      <c r="O180" s="2"/>
      <c r="P180" s="8"/>
      <c r="Q180" s="42"/>
      <c r="R180" s="2"/>
      <c r="S180" s="8"/>
      <c r="T180" s="42"/>
      <c r="U180" s="2"/>
      <c r="V180" s="8"/>
      <c r="W180" s="2">
        <v>1320</v>
      </c>
      <c r="X180" s="2"/>
      <c r="Y180" s="7"/>
    </row>
    <row r="181" spans="1:25" x14ac:dyDescent="0.35">
      <c r="A181" s="44" t="s">
        <v>1187</v>
      </c>
      <c r="B181" s="2">
        <v>54150</v>
      </c>
      <c r="C181" s="2"/>
      <c r="D181" s="7"/>
      <c r="E181" s="2">
        <v>10320</v>
      </c>
      <c r="F181" s="2"/>
      <c r="G181" s="7"/>
      <c r="H181" s="2"/>
      <c r="I181" s="2"/>
      <c r="J181" s="7"/>
      <c r="K181" s="42"/>
      <c r="L181" s="2"/>
      <c r="M181" s="8"/>
      <c r="N181" s="42"/>
      <c r="O181" s="2"/>
      <c r="P181" s="8"/>
      <c r="Q181" s="42"/>
      <c r="R181" s="2"/>
      <c r="S181" s="8"/>
      <c r="T181" s="42"/>
      <c r="U181" s="2"/>
      <c r="V181" s="8"/>
      <c r="W181" s="2">
        <v>64470</v>
      </c>
      <c r="X181" s="2"/>
      <c r="Y181" s="7"/>
    </row>
    <row r="182" spans="1:25" x14ac:dyDescent="0.35">
      <c r="A182" s="44" t="s">
        <v>1188</v>
      </c>
      <c r="B182" s="2">
        <v>125535</v>
      </c>
      <c r="C182" s="2"/>
      <c r="D182" s="7"/>
      <c r="E182" s="2">
        <v>23340</v>
      </c>
      <c r="F182" s="2"/>
      <c r="G182" s="7"/>
      <c r="H182" s="2">
        <v>4350</v>
      </c>
      <c r="I182" s="2"/>
      <c r="J182" s="7"/>
      <c r="K182" s="42"/>
      <c r="L182" s="2"/>
      <c r="M182" s="8"/>
      <c r="N182" s="42"/>
      <c r="O182" s="2"/>
      <c r="P182" s="8"/>
      <c r="Q182" s="42"/>
      <c r="R182" s="2"/>
      <c r="S182" s="8"/>
      <c r="T182" s="42"/>
      <c r="U182" s="2"/>
      <c r="V182" s="8"/>
      <c r="W182" s="2">
        <v>153225</v>
      </c>
      <c r="X182" s="2"/>
      <c r="Y182" s="7"/>
    </row>
    <row r="183" spans="1:25" x14ac:dyDescent="0.35">
      <c r="A183" s="44" t="s">
        <v>1189</v>
      </c>
      <c r="B183" s="2">
        <v>1583580</v>
      </c>
      <c r="C183" s="2"/>
      <c r="D183" s="7"/>
      <c r="E183" s="2">
        <v>419280</v>
      </c>
      <c r="F183" s="2"/>
      <c r="G183" s="7"/>
      <c r="H183" s="2">
        <v>228090</v>
      </c>
      <c r="I183" s="2"/>
      <c r="J183" s="7"/>
      <c r="K183" s="42"/>
      <c r="L183" s="2"/>
      <c r="M183" s="8"/>
      <c r="N183" s="42"/>
      <c r="O183" s="2"/>
      <c r="P183" s="8"/>
      <c r="Q183" s="42"/>
      <c r="R183" s="2"/>
      <c r="S183" s="8"/>
      <c r="T183" s="42"/>
      <c r="U183" s="2"/>
      <c r="V183" s="8"/>
      <c r="W183" s="2">
        <v>2230950</v>
      </c>
      <c r="X183" s="2"/>
      <c r="Y183" s="7"/>
    </row>
    <row r="184" spans="1:25" x14ac:dyDescent="0.35">
      <c r="A184" s="44" t="s">
        <v>1190</v>
      </c>
      <c r="B184" s="2">
        <v>180645</v>
      </c>
      <c r="C184" s="2"/>
      <c r="D184" s="7"/>
      <c r="E184" s="2">
        <v>42810</v>
      </c>
      <c r="F184" s="2"/>
      <c r="G184" s="7"/>
      <c r="H184" s="2">
        <v>11850</v>
      </c>
      <c r="I184" s="2"/>
      <c r="J184" s="7"/>
      <c r="K184" s="42"/>
      <c r="L184" s="2"/>
      <c r="M184" s="8"/>
      <c r="N184" s="42"/>
      <c r="O184" s="2"/>
      <c r="P184" s="8"/>
      <c r="Q184" s="42"/>
      <c r="R184" s="2"/>
      <c r="S184" s="8"/>
      <c r="T184" s="42"/>
      <c r="U184" s="2"/>
      <c r="V184" s="8"/>
      <c r="W184" s="2">
        <v>235305</v>
      </c>
      <c r="X184" s="2"/>
      <c r="Y184" s="7"/>
    </row>
    <row r="185" spans="1:25" x14ac:dyDescent="0.35">
      <c r="A185" s="44" t="s">
        <v>1191</v>
      </c>
      <c r="B185" s="2">
        <v>29850</v>
      </c>
      <c r="C185" s="2"/>
      <c r="D185" s="7"/>
      <c r="E185" s="2">
        <v>18360</v>
      </c>
      <c r="F185" s="2"/>
      <c r="G185" s="7"/>
      <c r="H185" s="2">
        <v>12060</v>
      </c>
      <c r="I185" s="2"/>
      <c r="J185" s="7"/>
      <c r="K185" s="42"/>
      <c r="L185" s="2"/>
      <c r="M185" s="8"/>
      <c r="N185" s="42"/>
      <c r="O185" s="2"/>
      <c r="P185" s="8"/>
      <c r="Q185" s="42"/>
      <c r="R185" s="2"/>
      <c r="S185" s="8"/>
      <c r="T185" s="42"/>
      <c r="U185" s="2"/>
      <c r="V185" s="8"/>
      <c r="W185" s="2">
        <v>60270</v>
      </c>
      <c r="X185" s="2"/>
      <c r="Y185" s="7"/>
    </row>
    <row r="186" spans="1:25" x14ac:dyDescent="0.35">
      <c r="A186" s="44" t="s">
        <v>1192</v>
      </c>
      <c r="B186" s="2">
        <v>19470</v>
      </c>
      <c r="C186" s="2"/>
      <c r="D186" s="7"/>
      <c r="E186" s="2">
        <v>36420</v>
      </c>
      <c r="F186" s="2"/>
      <c r="G186" s="7"/>
      <c r="H186" s="2">
        <v>14310</v>
      </c>
      <c r="I186" s="2"/>
      <c r="J186" s="7"/>
      <c r="K186" s="42"/>
      <c r="L186" s="2"/>
      <c r="M186" s="8"/>
      <c r="N186" s="42"/>
      <c r="O186" s="2"/>
      <c r="P186" s="8"/>
      <c r="Q186" s="42"/>
      <c r="R186" s="2"/>
      <c r="S186" s="8"/>
      <c r="T186" s="42"/>
      <c r="U186" s="2"/>
      <c r="V186" s="8"/>
      <c r="W186" s="2">
        <v>70200</v>
      </c>
      <c r="X186" s="2"/>
      <c r="Y186" s="7"/>
    </row>
    <row r="187" spans="1:25" x14ac:dyDescent="0.35">
      <c r="A187" s="44" t="s">
        <v>1193</v>
      </c>
      <c r="B187" s="2">
        <v>644565</v>
      </c>
      <c r="C187" s="2"/>
      <c r="D187" s="7"/>
      <c r="E187" s="2">
        <v>238530</v>
      </c>
      <c r="F187" s="2"/>
      <c r="G187" s="7"/>
      <c r="H187" s="2">
        <v>39615</v>
      </c>
      <c r="I187" s="2"/>
      <c r="J187" s="7"/>
      <c r="K187" s="42"/>
      <c r="L187" s="2"/>
      <c r="M187" s="8"/>
      <c r="N187" s="42"/>
      <c r="O187" s="2"/>
      <c r="P187" s="8"/>
      <c r="Q187" s="42"/>
      <c r="R187" s="2"/>
      <c r="S187" s="8"/>
      <c r="T187" s="42"/>
      <c r="U187" s="2"/>
      <c r="V187" s="8"/>
      <c r="W187" s="2">
        <v>922710</v>
      </c>
      <c r="X187" s="2"/>
      <c r="Y187" s="7"/>
    </row>
    <row r="188" spans="1:25" x14ac:dyDescent="0.35">
      <c r="A188" s="44" t="s">
        <v>1194</v>
      </c>
      <c r="B188" s="2">
        <v>31020</v>
      </c>
      <c r="C188" s="2"/>
      <c r="D188" s="7"/>
      <c r="E188" s="2">
        <v>8850</v>
      </c>
      <c r="F188" s="2"/>
      <c r="G188" s="7"/>
      <c r="H188" s="2">
        <v>870</v>
      </c>
      <c r="I188" s="2"/>
      <c r="J188" s="7"/>
      <c r="K188" s="42"/>
      <c r="L188" s="2"/>
      <c r="M188" s="8"/>
      <c r="N188" s="42"/>
      <c r="O188" s="2"/>
      <c r="P188" s="8"/>
      <c r="Q188" s="42"/>
      <c r="R188" s="2"/>
      <c r="S188" s="8"/>
      <c r="T188" s="42"/>
      <c r="U188" s="2"/>
      <c r="V188" s="8"/>
      <c r="W188" s="2">
        <v>40740</v>
      </c>
      <c r="X188" s="2"/>
      <c r="Y188" s="7"/>
    </row>
    <row r="189" spans="1:25" x14ac:dyDescent="0.35">
      <c r="A189" s="44" t="s">
        <v>1195</v>
      </c>
      <c r="B189" s="2">
        <v>64440</v>
      </c>
      <c r="C189" s="2"/>
      <c r="D189" s="7"/>
      <c r="E189" s="2">
        <v>10470</v>
      </c>
      <c r="F189" s="2"/>
      <c r="G189" s="7"/>
      <c r="H189" s="2"/>
      <c r="I189" s="2"/>
      <c r="J189" s="7"/>
      <c r="K189" s="42"/>
      <c r="L189" s="2"/>
      <c r="M189" s="8"/>
      <c r="N189" s="42"/>
      <c r="O189" s="2"/>
      <c r="P189" s="8"/>
      <c r="Q189" s="42"/>
      <c r="R189" s="2"/>
      <c r="S189" s="8"/>
      <c r="T189" s="42"/>
      <c r="U189" s="2"/>
      <c r="V189" s="8"/>
      <c r="W189" s="2">
        <v>74910</v>
      </c>
      <c r="X189" s="2"/>
      <c r="Y189" s="7"/>
    </row>
    <row r="190" spans="1:25" x14ac:dyDescent="0.35">
      <c r="A190" s="44" t="s">
        <v>1196</v>
      </c>
      <c r="B190" s="2">
        <v>87450</v>
      </c>
      <c r="C190" s="2"/>
      <c r="D190" s="7"/>
      <c r="E190" s="2">
        <v>41340</v>
      </c>
      <c r="F190" s="2"/>
      <c r="G190" s="7"/>
      <c r="H190" s="2">
        <v>9540</v>
      </c>
      <c r="I190" s="2"/>
      <c r="J190" s="7"/>
      <c r="K190" s="42"/>
      <c r="L190" s="2"/>
      <c r="M190" s="8"/>
      <c r="N190" s="42"/>
      <c r="O190" s="2"/>
      <c r="P190" s="8"/>
      <c r="Q190" s="42"/>
      <c r="R190" s="2"/>
      <c r="S190" s="8"/>
      <c r="T190" s="42"/>
      <c r="U190" s="2"/>
      <c r="V190" s="8"/>
      <c r="W190" s="2">
        <v>138330</v>
      </c>
      <c r="X190" s="2"/>
      <c r="Y190" s="7"/>
    </row>
    <row r="191" spans="1:25" x14ac:dyDescent="0.35">
      <c r="A191" s="44" t="s">
        <v>1197</v>
      </c>
      <c r="B191" s="2">
        <v>161685</v>
      </c>
      <c r="C191" s="2"/>
      <c r="D191" s="7"/>
      <c r="E191" s="2">
        <v>57870</v>
      </c>
      <c r="F191" s="2"/>
      <c r="G191" s="7"/>
      <c r="H191" s="2">
        <v>6900</v>
      </c>
      <c r="I191" s="2"/>
      <c r="J191" s="7"/>
      <c r="K191" s="42"/>
      <c r="L191" s="2"/>
      <c r="M191" s="8"/>
      <c r="N191" s="42"/>
      <c r="O191" s="2"/>
      <c r="P191" s="8"/>
      <c r="Q191" s="42"/>
      <c r="R191" s="2"/>
      <c r="S191" s="8"/>
      <c r="T191" s="42"/>
      <c r="U191" s="2"/>
      <c r="V191" s="8"/>
      <c r="W191" s="2">
        <v>226455</v>
      </c>
      <c r="X191" s="2"/>
      <c r="Y191" s="7"/>
    </row>
    <row r="192" spans="1:25" x14ac:dyDescent="0.35">
      <c r="A192" s="44" t="s">
        <v>1198</v>
      </c>
      <c r="B192" s="2">
        <v>69135</v>
      </c>
      <c r="C192" s="2"/>
      <c r="D192" s="7"/>
      <c r="E192" s="2">
        <v>33330</v>
      </c>
      <c r="F192" s="2"/>
      <c r="G192" s="7"/>
      <c r="H192" s="2"/>
      <c r="I192" s="2"/>
      <c r="J192" s="7"/>
      <c r="K192" s="42"/>
      <c r="L192" s="2"/>
      <c r="M192" s="8"/>
      <c r="N192" s="42"/>
      <c r="O192" s="2"/>
      <c r="P192" s="8"/>
      <c r="Q192" s="42"/>
      <c r="R192" s="2"/>
      <c r="S192" s="8"/>
      <c r="T192" s="42"/>
      <c r="U192" s="2"/>
      <c r="V192" s="8"/>
      <c r="W192" s="2">
        <v>102465</v>
      </c>
      <c r="X192" s="2"/>
      <c r="Y192" s="7"/>
    </row>
    <row r="193" spans="1:25" x14ac:dyDescent="0.35">
      <c r="A193" s="44" t="s">
        <v>1199</v>
      </c>
      <c r="B193" s="2">
        <v>153480</v>
      </c>
      <c r="C193" s="2"/>
      <c r="D193" s="7"/>
      <c r="E193" s="2">
        <v>55020</v>
      </c>
      <c r="F193" s="2"/>
      <c r="G193" s="7"/>
      <c r="H193" s="2">
        <v>5625</v>
      </c>
      <c r="I193" s="2"/>
      <c r="J193" s="7"/>
      <c r="K193" s="42"/>
      <c r="L193" s="2"/>
      <c r="M193" s="8"/>
      <c r="N193" s="42"/>
      <c r="O193" s="2"/>
      <c r="P193" s="8"/>
      <c r="Q193" s="42"/>
      <c r="R193" s="2"/>
      <c r="S193" s="8"/>
      <c r="T193" s="42"/>
      <c r="U193" s="2"/>
      <c r="V193" s="8"/>
      <c r="W193" s="2">
        <v>214125</v>
      </c>
      <c r="X193" s="2"/>
      <c r="Y193" s="7"/>
    </row>
    <row r="194" spans="1:25" x14ac:dyDescent="0.35">
      <c r="A194" s="44" t="s">
        <v>1200</v>
      </c>
      <c r="B194" s="2">
        <v>78570</v>
      </c>
      <c r="C194" s="2"/>
      <c r="D194" s="7"/>
      <c r="E194" s="2">
        <v>26730</v>
      </c>
      <c r="F194" s="2"/>
      <c r="G194" s="7"/>
      <c r="H194" s="2"/>
      <c r="I194" s="2"/>
      <c r="J194" s="7"/>
      <c r="K194" s="42"/>
      <c r="L194" s="2"/>
      <c r="M194" s="8"/>
      <c r="N194" s="42"/>
      <c r="O194" s="2"/>
      <c r="P194" s="8"/>
      <c r="Q194" s="42"/>
      <c r="R194" s="2"/>
      <c r="S194" s="8"/>
      <c r="T194" s="42"/>
      <c r="U194" s="2"/>
      <c r="V194" s="8"/>
      <c r="W194" s="2">
        <v>105300</v>
      </c>
      <c r="X194" s="2"/>
      <c r="Y194" s="7"/>
    </row>
    <row r="195" spans="1:25" x14ac:dyDescent="0.35">
      <c r="A195" s="44" t="s">
        <v>1201</v>
      </c>
      <c r="B195" s="2">
        <v>385815</v>
      </c>
      <c r="C195" s="2"/>
      <c r="D195" s="7"/>
      <c r="E195" s="2">
        <v>100860</v>
      </c>
      <c r="F195" s="2"/>
      <c r="G195" s="7"/>
      <c r="H195" s="2">
        <v>53760</v>
      </c>
      <c r="I195" s="2"/>
      <c r="J195" s="7"/>
      <c r="K195" s="42"/>
      <c r="L195" s="2"/>
      <c r="M195" s="8"/>
      <c r="N195" s="42"/>
      <c r="O195" s="2"/>
      <c r="P195" s="8"/>
      <c r="Q195" s="42"/>
      <c r="R195" s="2"/>
      <c r="S195" s="8"/>
      <c r="T195" s="42"/>
      <c r="U195" s="2"/>
      <c r="V195" s="8"/>
      <c r="W195" s="2">
        <v>540435</v>
      </c>
      <c r="X195" s="2"/>
      <c r="Y195" s="7"/>
    </row>
    <row r="196" spans="1:25" x14ac:dyDescent="0.35">
      <c r="A196" s="44" t="s">
        <v>1202</v>
      </c>
      <c r="B196" s="2">
        <v>157155</v>
      </c>
      <c r="C196" s="2"/>
      <c r="D196" s="7"/>
      <c r="E196" s="2">
        <v>36030</v>
      </c>
      <c r="F196" s="2"/>
      <c r="G196" s="7"/>
      <c r="H196" s="2">
        <v>8235</v>
      </c>
      <c r="I196" s="2"/>
      <c r="J196" s="7"/>
      <c r="K196" s="42"/>
      <c r="L196" s="2"/>
      <c r="M196" s="8"/>
      <c r="N196" s="42"/>
      <c r="O196" s="2"/>
      <c r="P196" s="8"/>
      <c r="Q196" s="42"/>
      <c r="R196" s="2"/>
      <c r="S196" s="8"/>
      <c r="T196" s="42"/>
      <c r="U196" s="2"/>
      <c r="V196" s="8"/>
      <c r="W196" s="2">
        <v>201420</v>
      </c>
      <c r="X196" s="2"/>
      <c r="Y196" s="7"/>
    </row>
    <row r="197" spans="1:25" x14ac:dyDescent="0.35">
      <c r="A197" s="44" t="s">
        <v>1203</v>
      </c>
      <c r="B197" s="2">
        <v>943830</v>
      </c>
      <c r="C197" s="2"/>
      <c r="D197" s="7"/>
      <c r="E197" s="2">
        <v>216900</v>
      </c>
      <c r="F197" s="2"/>
      <c r="G197" s="7"/>
      <c r="H197" s="2">
        <v>66525</v>
      </c>
      <c r="I197" s="2"/>
      <c r="J197" s="7"/>
      <c r="K197" s="42"/>
      <c r="L197" s="2"/>
      <c r="M197" s="8"/>
      <c r="N197" s="42"/>
      <c r="O197" s="2"/>
      <c r="P197" s="8"/>
      <c r="Q197" s="42"/>
      <c r="R197" s="2"/>
      <c r="S197" s="8"/>
      <c r="T197" s="42"/>
      <c r="U197" s="2"/>
      <c r="V197" s="8"/>
      <c r="W197" s="2">
        <v>1227255</v>
      </c>
      <c r="X197" s="2"/>
      <c r="Y197" s="7"/>
    </row>
    <row r="198" spans="1:25" x14ac:dyDescent="0.35">
      <c r="A198" s="44" t="s">
        <v>1204</v>
      </c>
      <c r="B198" s="2">
        <v>16410</v>
      </c>
      <c r="C198" s="2"/>
      <c r="D198" s="7"/>
      <c r="E198" s="2">
        <v>20490</v>
      </c>
      <c r="F198" s="2"/>
      <c r="G198" s="7"/>
      <c r="H198" s="2">
        <v>10845</v>
      </c>
      <c r="I198" s="2"/>
      <c r="J198" s="7"/>
      <c r="K198" s="42"/>
      <c r="L198" s="2"/>
      <c r="M198" s="8"/>
      <c r="N198" s="42"/>
      <c r="O198" s="2"/>
      <c r="P198" s="8"/>
      <c r="Q198" s="42"/>
      <c r="R198" s="2"/>
      <c r="S198" s="8"/>
      <c r="T198" s="42"/>
      <c r="U198" s="2"/>
      <c r="V198" s="8"/>
      <c r="W198" s="2">
        <v>47745</v>
      </c>
      <c r="X198" s="2"/>
      <c r="Y198" s="7"/>
    </row>
    <row r="199" spans="1:25" x14ac:dyDescent="0.35">
      <c r="A199" s="44" t="s">
        <v>1205</v>
      </c>
      <c r="B199" s="2">
        <v>7050</v>
      </c>
      <c r="C199" s="2"/>
      <c r="D199" s="7"/>
      <c r="E199" s="2">
        <v>18120</v>
      </c>
      <c r="F199" s="2"/>
      <c r="G199" s="7"/>
      <c r="H199" s="2">
        <v>4410</v>
      </c>
      <c r="I199" s="2"/>
      <c r="J199" s="7"/>
      <c r="K199" s="42"/>
      <c r="L199" s="2"/>
      <c r="M199" s="8"/>
      <c r="N199" s="42"/>
      <c r="O199" s="2"/>
      <c r="P199" s="8"/>
      <c r="Q199" s="42"/>
      <c r="R199" s="2"/>
      <c r="S199" s="8"/>
      <c r="T199" s="42"/>
      <c r="U199" s="2"/>
      <c r="V199" s="8"/>
      <c r="W199" s="2">
        <v>29580</v>
      </c>
      <c r="X199" s="2"/>
      <c r="Y199" s="7"/>
    </row>
    <row r="200" spans="1:25" x14ac:dyDescent="0.35">
      <c r="A200" s="44" t="s">
        <v>1206</v>
      </c>
      <c r="B200" s="2">
        <v>793500</v>
      </c>
      <c r="C200" s="2"/>
      <c r="D200" s="7"/>
      <c r="E200" s="2">
        <v>318300</v>
      </c>
      <c r="F200" s="2"/>
      <c r="G200" s="7"/>
      <c r="H200" s="2">
        <v>76755</v>
      </c>
      <c r="I200" s="2"/>
      <c r="J200" s="7"/>
      <c r="K200" s="42"/>
      <c r="L200" s="2"/>
      <c r="M200" s="8"/>
      <c r="N200" s="42"/>
      <c r="O200" s="2"/>
      <c r="P200" s="8"/>
      <c r="Q200" s="42"/>
      <c r="R200" s="2"/>
      <c r="S200" s="8"/>
      <c r="T200" s="42"/>
      <c r="U200" s="2"/>
      <c r="V200" s="8"/>
      <c r="W200" s="2">
        <v>1188555</v>
      </c>
      <c r="X200" s="2"/>
      <c r="Y200" s="7"/>
    </row>
    <row r="201" spans="1:25" x14ac:dyDescent="0.35">
      <c r="A201" s="44" t="s">
        <v>1207</v>
      </c>
      <c r="B201" s="2">
        <v>474675</v>
      </c>
      <c r="C201" s="2"/>
      <c r="D201" s="7"/>
      <c r="E201" s="2">
        <v>122670</v>
      </c>
      <c r="F201" s="2"/>
      <c r="G201" s="7"/>
      <c r="H201" s="2">
        <v>34035</v>
      </c>
      <c r="I201" s="2"/>
      <c r="J201" s="7"/>
      <c r="K201" s="42"/>
      <c r="L201" s="2"/>
      <c r="M201" s="8"/>
      <c r="N201" s="42"/>
      <c r="O201" s="2"/>
      <c r="P201" s="8"/>
      <c r="Q201" s="42"/>
      <c r="R201" s="2"/>
      <c r="S201" s="8"/>
      <c r="T201" s="42"/>
      <c r="U201" s="2"/>
      <c r="V201" s="8"/>
      <c r="W201" s="2">
        <v>631380</v>
      </c>
      <c r="X201" s="2"/>
      <c r="Y201" s="7"/>
    </row>
    <row r="202" spans="1:25" x14ac:dyDescent="0.35">
      <c r="A202" s="44" t="s">
        <v>1208</v>
      </c>
      <c r="B202" s="2">
        <v>4620</v>
      </c>
      <c r="C202" s="2"/>
      <c r="D202" s="7"/>
      <c r="E202" s="2"/>
      <c r="F202" s="2"/>
      <c r="G202" s="7"/>
      <c r="H202" s="2"/>
      <c r="I202" s="2"/>
      <c r="J202" s="7"/>
      <c r="K202" s="42"/>
      <c r="L202" s="2"/>
      <c r="M202" s="8"/>
      <c r="N202" s="42"/>
      <c r="O202" s="2"/>
      <c r="P202" s="8"/>
      <c r="Q202" s="42"/>
      <c r="R202" s="2"/>
      <c r="S202" s="8"/>
      <c r="T202" s="42"/>
      <c r="U202" s="2"/>
      <c r="V202" s="8"/>
      <c r="W202" s="2">
        <v>4620</v>
      </c>
      <c r="X202" s="2"/>
      <c r="Y202" s="7"/>
    </row>
    <row r="203" spans="1:25" x14ac:dyDescent="0.35">
      <c r="A203" s="44" t="s">
        <v>1209</v>
      </c>
      <c r="B203" s="2">
        <v>1208520</v>
      </c>
      <c r="C203" s="2"/>
      <c r="D203" s="7"/>
      <c r="E203" s="2">
        <v>245820</v>
      </c>
      <c r="F203" s="2"/>
      <c r="G203" s="7"/>
      <c r="H203" s="2">
        <v>97875</v>
      </c>
      <c r="I203" s="2"/>
      <c r="J203" s="7"/>
      <c r="K203" s="42"/>
      <c r="L203" s="2"/>
      <c r="M203" s="8"/>
      <c r="N203" s="42"/>
      <c r="O203" s="2"/>
      <c r="P203" s="8"/>
      <c r="Q203" s="42"/>
      <c r="R203" s="2"/>
      <c r="S203" s="8"/>
      <c r="T203" s="42"/>
      <c r="U203" s="2"/>
      <c r="V203" s="8"/>
      <c r="W203" s="2">
        <v>1552215</v>
      </c>
      <c r="X203" s="2"/>
      <c r="Y203" s="7"/>
    </row>
    <row r="204" spans="1:25" x14ac:dyDescent="0.35">
      <c r="A204" s="44" t="s">
        <v>1210</v>
      </c>
      <c r="B204" s="2">
        <v>3258675</v>
      </c>
      <c r="C204" s="2"/>
      <c r="D204" s="7"/>
      <c r="E204" s="2">
        <v>1164930</v>
      </c>
      <c r="F204" s="2"/>
      <c r="G204" s="7"/>
      <c r="H204" s="2">
        <v>294240</v>
      </c>
      <c r="I204" s="2"/>
      <c r="J204" s="7"/>
      <c r="K204" s="42"/>
      <c r="L204" s="2"/>
      <c r="M204" s="8"/>
      <c r="N204" s="42"/>
      <c r="O204" s="2"/>
      <c r="P204" s="8"/>
      <c r="Q204" s="42"/>
      <c r="R204" s="2"/>
      <c r="S204" s="8"/>
      <c r="T204" s="42"/>
      <c r="U204" s="2"/>
      <c r="V204" s="8"/>
      <c r="W204" s="2">
        <v>4717845</v>
      </c>
      <c r="X204" s="2"/>
      <c r="Y204" s="7"/>
    </row>
    <row r="205" spans="1:25" x14ac:dyDescent="0.35">
      <c r="A205" s="44" t="s">
        <v>1211</v>
      </c>
      <c r="B205" s="2">
        <v>120405</v>
      </c>
      <c r="C205" s="2"/>
      <c r="D205" s="7"/>
      <c r="E205" s="2">
        <v>22530</v>
      </c>
      <c r="F205" s="2"/>
      <c r="G205" s="7"/>
      <c r="H205" s="2">
        <v>15570</v>
      </c>
      <c r="I205" s="2"/>
      <c r="J205" s="7"/>
      <c r="K205" s="42"/>
      <c r="L205" s="2"/>
      <c r="M205" s="8"/>
      <c r="N205" s="42"/>
      <c r="O205" s="2"/>
      <c r="P205" s="8"/>
      <c r="Q205" s="42"/>
      <c r="R205" s="2"/>
      <c r="S205" s="8"/>
      <c r="T205" s="42"/>
      <c r="U205" s="2"/>
      <c r="V205" s="8"/>
      <c r="W205" s="2">
        <v>158505</v>
      </c>
      <c r="X205" s="2"/>
      <c r="Y205" s="7"/>
    </row>
    <row r="206" spans="1:25" x14ac:dyDescent="0.35">
      <c r="A206" s="44" t="s">
        <v>1212</v>
      </c>
      <c r="B206" s="2">
        <v>13020</v>
      </c>
      <c r="C206" s="2"/>
      <c r="D206" s="7"/>
      <c r="E206" s="2">
        <v>780</v>
      </c>
      <c r="F206" s="2"/>
      <c r="G206" s="7"/>
      <c r="H206" s="2"/>
      <c r="I206" s="2"/>
      <c r="J206" s="7"/>
      <c r="K206" s="42"/>
      <c r="L206" s="2"/>
      <c r="M206" s="8"/>
      <c r="N206" s="42"/>
      <c r="O206" s="2"/>
      <c r="P206" s="8"/>
      <c r="Q206" s="42"/>
      <c r="R206" s="2"/>
      <c r="S206" s="8"/>
      <c r="T206" s="42"/>
      <c r="U206" s="2"/>
      <c r="V206" s="8"/>
      <c r="W206" s="2">
        <v>13800</v>
      </c>
      <c r="X206" s="2"/>
      <c r="Y206" s="7"/>
    </row>
    <row r="207" spans="1:25" x14ac:dyDescent="0.35">
      <c r="A207" s="44" t="s">
        <v>1213</v>
      </c>
      <c r="B207" s="2">
        <v>4058445</v>
      </c>
      <c r="C207" s="2"/>
      <c r="D207" s="7"/>
      <c r="E207" s="2">
        <v>1206180</v>
      </c>
      <c r="F207" s="2"/>
      <c r="G207" s="7"/>
      <c r="H207" s="2">
        <v>483645</v>
      </c>
      <c r="I207" s="2"/>
      <c r="J207" s="7"/>
      <c r="K207" s="42"/>
      <c r="L207" s="2"/>
      <c r="M207" s="8"/>
      <c r="N207" s="42"/>
      <c r="O207" s="2"/>
      <c r="P207" s="8"/>
      <c r="Q207" s="42"/>
      <c r="R207" s="2"/>
      <c r="S207" s="8"/>
      <c r="T207" s="42"/>
      <c r="U207" s="2"/>
      <c r="V207" s="8"/>
      <c r="W207" s="2">
        <v>5748270</v>
      </c>
      <c r="X207" s="2"/>
      <c r="Y207" s="7"/>
    </row>
    <row r="208" spans="1:25" x14ac:dyDescent="0.35">
      <c r="A208" s="44" t="s">
        <v>1214</v>
      </c>
      <c r="B208" s="2">
        <v>63030</v>
      </c>
      <c r="C208" s="2"/>
      <c r="D208" s="7"/>
      <c r="E208" s="2"/>
      <c r="F208" s="2"/>
      <c r="G208" s="7"/>
      <c r="H208" s="2">
        <v>15570</v>
      </c>
      <c r="I208" s="2"/>
      <c r="J208" s="7"/>
      <c r="K208" s="42"/>
      <c r="L208" s="2"/>
      <c r="M208" s="8"/>
      <c r="N208" s="42"/>
      <c r="O208" s="2"/>
      <c r="P208" s="8"/>
      <c r="Q208" s="42"/>
      <c r="R208" s="2"/>
      <c r="S208" s="8"/>
      <c r="T208" s="42"/>
      <c r="U208" s="2"/>
      <c r="V208" s="8"/>
      <c r="W208" s="2">
        <v>78600</v>
      </c>
      <c r="X208" s="2"/>
      <c r="Y208" s="7"/>
    </row>
    <row r="209" spans="1:25" x14ac:dyDescent="0.35">
      <c r="A209" s="44" t="s">
        <v>1215</v>
      </c>
      <c r="B209" s="2">
        <v>190380</v>
      </c>
      <c r="C209" s="2"/>
      <c r="D209" s="7"/>
      <c r="E209" s="2">
        <v>36660</v>
      </c>
      <c r="F209" s="2"/>
      <c r="G209" s="7"/>
      <c r="H209" s="2">
        <v>9915</v>
      </c>
      <c r="I209" s="2"/>
      <c r="J209" s="7"/>
      <c r="K209" s="42"/>
      <c r="L209" s="2"/>
      <c r="M209" s="8"/>
      <c r="N209" s="42"/>
      <c r="O209" s="2"/>
      <c r="P209" s="8"/>
      <c r="Q209" s="42"/>
      <c r="R209" s="2"/>
      <c r="S209" s="8"/>
      <c r="T209" s="42"/>
      <c r="U209" s="2"/>
      <c r="V209" s="8"/>
      <c r="W209" s="2">
        <v>236955</v>
      </c>
      <c r="X209" s="2"/>
      <c r="Y209" s="7"/>
    </row>
    <row r="210" spans="1:25" x14ac:dyDescent="0.35">
      <c r="A210" s="44" t="s">
        <v>1216</v>
      </c>
      <c r="B210" s="2">
        <v>56445</v>
      </c>
      <c r="C210" s="2"/>
      <c r="D210" s="7"/>
      <c r="E210" s="2">
        <v>52980</v>
      </c>
      <c r="F210" s="2"/>
      <c r="G210" s="7"/>
      <c r="H210" s="2">
        <v>50970</v>
      </c>
      <c r="I210" s="2"/>
      <c r="J210" s="7"/>
      <c r="K210" s="42"/>
      <c r="L210" s="2"/>
      <c r="M210" s="8"/>
      <c r="N210" s="42"/>
      <c r="O210" s="2"/>
      <c r="P210" s="8"/>
      <c r="Q210" s="42"/>
      <c r="R210" s="2"/>
      <c r="S210" s="8"/>
      <c r="T210" s="42"/>
      <c r="U210" s="2"/>
      <c r="V210" s="8"/>
      <c r="W210" s="2">
        <v>160395</v>
      </c>
      <c r="X210" s="2"/>
      <c r="Y210" s="7"/>
    </row>
    <row r="211" spans="1:25" x14ac:dyDescent="0.35">
      <c r="A211" s="44" t="s">
        <v>1217</v>
      </c>
      <c r="B211" s="2">
        <v>513090</v>
      </c>
      <c r="C211" s="2"/>
      <c r="D211" s="7"/>
      <c r="E211" s="2">
        <v>173520</v>
      </c>
      <c r="F211" s="2"/>
      <c r="G211" s="7"/>
      <c r="H211" s="2">
        <v>28155</v>
      </c>
      <c r="I211" s="2"/>
      <c r="J211" s="7"/>
      <c r="K211" s="42"/>
      <c r="L211" s="2"/>
      <c r="M211" s="8"/>
      <c r="N211" s="42"/>
      <c r="O211" s="2"/>
      <c r="P211" s="8"/>
      <c r="Q211" s="42"/>
      <c r="R211" s="2"/>
      <c r="S211" s="8"/>
      <c r="T211" s="42"/>
      <c r="U211" s="2"/>
      <c r="V211" s="8"/>
      <c r="W211" s="2">
        <v>714765</v>
      </c>
      <c r="X211" s="2"/>
      <c r="Y211" s="7"/>
    </row>
    <row r="212" spans="1:25" x14ac:dyDescent="0.35">
      <c r="A212" s="44" t="s">
        <v>1218</v>
      </c>
      <c r="B212" s="2">
        <v>724530</v>
      </c>
      <c r="C212" s="2"/>
      <c r="D212" s="7"/>
      <c r="E212" s="2">
        <v>220620</v>
      </c>
      <c r="F212" s="2"/>
      <c r="G212" s="7"/>
      <c r="H212" s="2">
        <v>68430</v>
      </c>
      <c r="I212" s="2"/>
      <c r="J212" s="7"/>
      <c r="K212" s="42"/>
      <c r="L212" s="2"/>
      <c r="M212" s="8"/>
      <c r="N212" s="42"/>
      <c r="O212" s="2"/>
      <c r="P212" s="8"/>
      <c r="Q212" s="42"/>
      <c r="R212" s="2"/>
      <c r="S212" s="8"/>
      <c r="T212" s="42"/>
      <c r="U212" s="2"/>
      <c r="V212" s="8"/>
      <c r="W212" s="2">
        <v>1013580</v>
      </c>
      <c r="X212" s="2"/>
      <c r="Y212" s="7"/>
    </row>
    <row r="213" spans="1:25" x14ac:dyDescent="0.35">
      <c r="A213" s="44" t="s">
        <v>1219</v>
      </c>
      <c r="B213" s="2">
        <v>57000</v>
      </c>
      <c r="C213" s="2"/>
      <c r="D213" s="7"/>
      <c r="E213" s="2">
        <v>18510</v>
      </c>
      <c r="F213" s="2"/>
      <c r="G213" s="7"/>
      <c r="H213" s="2">
        <v>5130</v>
      </c>
      <c r="I213" s="2"/>
      <c r="J213" s="7"/>
      <c r="K213" s="42"/>
      <c r="L213" s="2"/>
      <c r="M213" s="8"/>
      <c r="N213" s="42"/>
      <c r="O213" s="2"/>
      <c r="P213" s="8"/>
      <c r="Q213" s="42"/>
      <c r="R213" s="2"/>
      <c r="S213" s="8"/>
      <c r="T213" s="42"/>
      <c r="U213" s="2"/>
      <c r="V213" s="8"/>
      <c r="W213" s="2">
        <v>80640</v>
      </c>
      <c r="X213" s="2"/>
      <c r="Y213" s="7"/>
    </row>
    <row r="214" spans="1:25" x14ac:dyDescent="0.35">
      <c r="A214" s="44" t="s">
        <v>1220</v>
      </c>
      <c r="B214" s="2">
        <v>765390</v>
      </c>
      <c r="C214" s="2"/>
      <c r="D214" s="7"/>
      <c r="E214" s="2">
        <v>267090</v>
      </c>
      <c r="F214" s="2"/>
      <c r="G214" s="7"/>
      <c r="H214" s="2">
        <v>86175</v>
      </c>
      <c r="I214" s="2"/>
      <c r="J214" s="7"/>
      <c r="K214" s="42"/>
      <c r="L214" s="2"/>
      <c r="M214" s="8"/>
      <c r="N214" s="42"/>
      <c r="O214" s="2"/>
      <c r="P214" s="8"/>
      <c r="Q214" s="42"/>
      <c r="R214" s="2"/>
      <c r="S214" s="8"/>
      <c r="T214" s="42"/>
      <c r="U214" s="2"/>
      <c r="V214" s="8"/>
      <c r="W214" s="2">
        <v>1118655</v>
      </c>
      <c r="X214" s="2"/>
      <c r="Y214" s="7"/>
    </row>
    <row r="215" spans="1:25" x14ac:dyDescent="0.35">
      <c r="A215" s="44" t="s">
        <v>1221</v>
      </c>
      <c r="B215" s="2">
        <v>129300</v>
      </c>
      <c r="C215" s="2"/>
      <c r="D215" s="7"/>
      <c r="E215" s="2">
        <v>68310</v>
      </c>
      <c r="F215" s="2"/>
      <c r="G215" s="7"/>
      <c r="H215" s="2">
        <v>27225</v>
      </c>
      <c r="I215" s="2"/>
      <c r="J215" s="7"/>
      <c r="K215" s="42"/>
      <c r="L215" s="2"/>
      <c r="M215" s="8"/>
      <c r="N215" s="42"/>
      <c r="O215" s="2"/>
      <c r="P215" s="8"/>
      <c r="Q215" s="42"/>
      <c r="R215" s="2"/>
      <c r="S215" s="8"/>
      <c r="T215" s="42"/>
      <c r="U215" s="2"/>
      <c r="V215" s="8"/>
      <c r="W215" s="2">
        <v>224835</v>
      </c>
      <c r="X215" s="2"/>
      <c r="Y215" s="7"/>
    </row>
    <row r="216" spans="1:25" x14ac:dyDescent="0.35">
      <c r="A216" s="44" t="s">
        <v>1222</v>
      </c>
      <c r="B216" s="2">
        <v>720420</v>
      </c>
      <c r="C216" s="2"/>
      <c r="D216" s="7"/>
      <c r="E216" s="2">
        <v>235590</v>
      </c>
      <c r="F216" s="2"/>
      <c r="G216" s="7"/>
      <c r="H216" s="2">
        <v>28740</v>
      </c>
      <c r="I216" s="2"/>
      <c r="J216" s="7"/>
      <c r="K216" s="42"/>
      <c r="L216" s="2"/>
      <c r="M216" s="8"/>
      <c r="N216" s="42"/>
      <c r="O216" s="2"/>
      <c r="P216" s="8"/>
      <c r="Q216" s="42"/>
      <c r="R216" s="2"/>
      <c r="S216" s="8"/>
      <c r="T216" s="42"/>
      <c r="U216" s="2"/>
      <c r="V216" s="8"/>
      <c r="W216" s="2">
        <v>984750</v>
      </c>
      <c r="X216" s="2"/>
      <c r="Y216" s="7"/>
    </row>
    <row r="217" spans="1:25" x14ac:dyDescent="0.35">
      <c r="A217" s="44" t="s">
        <v>1223</v>
      </c>
      <c r="B217" s="2">
        <v>780</v>
      </c>
      <c r="C217" s="2"/>
      <c r="D217" s="7"/>
      <c r="E217" s="2">
        <v>8100</v>
      </c>
      <c r="F217" s="2"/>
      <c r="G217" s="7"/>
      <c r="H217" s="2"/>
      <c r="I217" s="2"/>
      <c r="J217" s="7"/>
      <c r="K217" s="42"/>
      <c r="L217" s="2"/>
      <c r="M217" s="8"/>
      <c r="N217" s="42"/>
      <c r="O217" s="2"/>
      <c r="P217" s="8"/>
      <c r="Q217" s="42"/>
      <c r="R217" s="2"/>
      <c r="S217" s="8"/>
      <c r="T217" s="42"/>
      <c r="U217" s="2"/>
      <c r="V217" s="8"/>
      <c r="W217" s="2">
        <v>8880</v>
      </c>
      <c r="X217" s="2"/>
      <c r="Y217" s="7"/>
    </row>
    <row r="218" spans="1:25" x14ac:dyDescent="0.35">
      <c r="A218" s="44" t="s">
        <v>1224</v>
      </c>
      <c r="B218" s="2">
        <v>714285</v>
      </c>
      <c r="C218" s="2"/>
      <c r="D218" s="7"/>
      <c r="E218" s="2">
        <v>259530</v>
      </c>
      <c r="F218" s="2"/>
      <c r="G218" s="7"/>
      <c r="H218" s="2">
        <v>67755</v>
      </c>
      <c r="I218" s="2"/>
      <c r="J218" s="7"/>
      <c r="K218" s="42"/>
      <c r="L218" s="2"/>
      <c r="M218" s="8"/>
      <c r="N218" s="42"/>
      <c r="O218" s="2"/>
      <c r="P218" s="8"/>
      <c r="Q218" s="42"/>
      <c r="R218" s="2"/>
      <c r="S218" s="8"/>
      <c r="T218" s="42"/>
      <c r="U218" s="2"/>
      <c r="V218" s="8"/>
      <c r="W218" s="2">
        <v>1041570</v>
      </c>
      <c r="X218" s="2"/>
      <c r="Y218" s="7"/>
    </row>
    <row r="219" spans="1:25" x14ac:dyDescent="0.35">
      <c r="A219" s="44" t="s">
        <v>1225</v>
      </c>
      <c r="B219" s="2">
        <v>25935</v>
      </c>
      <c r="C219" s="2"/>
      <c r="D219" s="7"/>
      <c r="E219" s="2">
        <v>10020</v>
      </c>
      <c r="F219" s="2"/>
      <c r="G219" s="7"/>
      <c r="H219" s="2"/>
      <c r="I219" s="2"/>
      <c r="J219" s="7"/>
      <c r="K219" s="42"/>
      <c r="L219" s="2"/>
      <c r="M219" s="8"/>
      <c r="N219" s="42"/>
      <c r="O219" s="2"/>
      <c r="P219" s="8"/>
      <c r="Q219" s="42"/>
      <c r="R219" s="2"/>
      <c r="S219" s="8"/>
      <c r="T219" s="42"/>
      <c r="U219" s="2"/>
      <c r="V219" s="8"/>
      <c r="W219" s="2">
        <v>35955</v>
      </c>
      <c r="X219" s="2"/>
      <c r="Y219" s="7"/>
    </row>
    <row r="220" spans="1:25" x14ac:dyDescent="0.35">
      <c r="A220" s="44" t="s">
        <v>1226</v>
      </c>
      <c r="B220" s="2">
        <v>69345</v>
      </c>
      <c r="C220" s="2"/>
      <c r="D220" s="7"/>
      <c r="E220" s="2">
        <v>13230</v>
      </c>
      <c r="F220" s="2"/>
      <c r="G220" s="7"/>
      <c r="H220" s="2"/>
      <c r="I220" s="2"/>
      <c r="J220" s="7"/>
      <c r="K220" s="42"/>
      <c r="L220" s="2"/>
      <c r="M220" s="8"/>
      <c r="N220" s="42"/>
      <c r="O220" s="2"/>
      <c r="P220" s="8"/>
      <c r="Q220" s="42"/>
      <c r="R220" s="2"/>
      <c r="S220" s="8"/>
      <c r="T220" s="42"/>
      <c r="U220" s="2"/>
      <c r="V220" s="8"/>
      <c r="W220" s="2">
        <v>82575</v>
      </c>
      <c r="X220" s="2"/>
      <c r="Y220" s="7"/>
    </row>
    <row r="221" spans="1:25" x14ac:dyDescent="0.35">
      <c r="A221" s="44" t="s">
        <v>1227</v>
      </c>
      <c r="B221" s="2">
        <v>730875</v>
      </c>
      <c r="C221" s="2"/>
      <c r="D221" s="7"/>
      <c r="E221" s="2">
        <v>165870</v>
      </c>
      <c r="F221" s="2"/>
      <c r="G221" s="7"/>
      <c r="H221" s="2">
        <v>63675</v>
      </c>
      <c r="I221" s="2"/>
      <c r="J221" s="7"/>
      <c r="K221" s="42"/>
      <c r="L221" s="2"/>
      <c r="M221" s="8"/>
      <c r="N221" s="42"/>
      <c r="O221" s="2"/>
      <c r="P221" s="8"/>
      <c r="Q221" s="42"/>
      <c r="R221" s="2"/>
      <c r="S221" s="8"/>
      <c r="T221" s="42"/>
      <c r="U221" s="2"/>
      <c r="V221" s="8"/>
      <c r="W221" s="2">
        <v>960420</v>
      </c>
      <c r="X221" s="2"/>
      <c r="Y221" s="7"/>
    </row>
    <row r="222" spans="1:25" x14ac:dyDescent="0.35">
      <c r="A222" s="44" t="s">
        <v>1228</v>
      </c>
      <c r="B222" s="2">
        <v>87345</v>
      </c>
      <c r="C222" s="2"/>
      <c r="D222" s="7"/>
      <c r="E222" s="2">
        <v>23400</v>
      </c>
      <c r="F222" s="2"/>
      <c r="G222" s="7"/>
      <c r="H222" s="2">
        <v>6030</v>
      </c>
      <c r="I222" s="2"/>
      <c r="J222" s="7"/>
      <c r="K222" s="42"/>
      <c r="L222" s="2"/>
      <c r="M222" s="8"/>
      <c r="N222" s="42"/>
      <c r="O222" s="2"/>
      <c r="P222" s="8"/>
      <c r="Q222" s="42"/>
      <c r="R222" s="2"/>
      <c r="S222" s="8"/>
      <c r="T222" s="42"/>
      <c r="U222" s="2"/>
      <c r="V222" s="8"/>
      <c r="W222" s="2">
        <v>116775</v>
      </c>
      <c r="X222" s="2"/>
      <c r="Y222" s="7"/>
    </row>
    <row r="223" spans="1:25" x14ac:dyDescent="0.35">
      <c r="A223" s="44" t="s">
        <v>1229</v>
      </c>
      <c r="B223" s="2">
        <v>38550</v>
      </c>
      <c r="C223" s="2"/>
      <c r="D223" s="7"/>
      <c r="E223" s="2">
        <v>5520</v>
      </c>
      <c r="F223" s="2"/>
      <c r="G223" s="7"/>
      <c r="H223" s="2">
        <v>870</v>
      </c>
      <c r="I223" s="2"/>
      <c r="J223" s="7"/>
      <c r="K223" s="42"/>
      <c r="L223" s="2"/>
      <c r="M223" s="8"/>
      <c r="N223" s="42"/>
      <c r="O223" s="2"/>
      <c r="P223" s="8"/>
      <c r="Q223" s="42"/>
      <c r="R223" s="2"/>
      <c r="S223" s="8"/>
      <c r="T223" s="42"/>
      <c r="U223" s="2"/>
      <c r="V223" s="8"/>
      <c r="W223" s="2">
        <v>44940</v>
      </c>
      <c r="X223" s="2"/>
      <c r="Y223" s="7"/>
    </row>
    <row r="224" spans="1:25" x14ac:dyDescent="0.35">
      <c r="A224" s="44" t="s">
        <v>1230</v>
      </c>
      <c r="B224" s="2">
        <v>1648275</v>
      </c>
      <c r="C224" s="2"/>
      <c r="D224" s="7"/>
      <c r="E224" s="2">
        <v>613410</v>
      </c>
      <c r="F224" s="2"/>
      <c r="G224" s="7"/>
      <c r="H224" s="2">
        <v>153570</v>
      </c>
      <c r="I224" s="2"/>
      <c r="J224" s="7"/>
      <c r="K224" s="42"/>
      <c r="L224" s="2"/>
      <c r="M224" s="8"/>
      <c r="N224" s="42"/>
      <c r="O224" s="2"/>
      <c r="P224" s="8"/>
      <c r="Q224" s="42"/>
      <c r="R224" s="2"/>
      <c r="S224" s="8"/>
      <c r="T224" s="42"/>
      <c r="U224" s="2"/>
      <c r="V224" s="8"/>
      <c r="W224" s="2">
        <v>2415255</v>
      </c>
      <c r="X224" s="2"/>
      <c r="Y224" s="7"/>
    </row>
    <row r="225" spans="1:25" x14ac:dyDescent="0.35">
      <c r="A225" s="44" t="s">
        <v>1231</v>
      </c>
      <c r="B225" s="2">
        <v>696270</v>
      </c>
      <c r="C225" s="2"/>
      <c r="D225" s="7"/>
      <c r="E225" s="2">
        <v>169470</v>
      </c>
      <c r="F225" s="2"/>
      <c r="G225" s="7"/>
      <c r="H225" s="2">
        <v>41505</v>
      </c>
      <c r="I225" s="2"/>
      <c r="J225" s="7"/>
      <c r="K225" s="42"/>
      <c r="L225" s="2"/>
      <c r="M225" s="8"/>
      <c r="N225" s="42"/>
      <c r="O225" s="2"/>
      <c r="P225" s="8"/>
      <c r="Q225" s="42"/>
      <c r="R225" s="2"/>
      <c r="S225" s="8"/>
      <c r="T225" s="42"/>
      <c r="U225" s="2"/>
      <c r="V225" s="8"/>
      <c r="W225" s="2">
        <v>907245</v>
      </c>
      <c r="X225" s="2"/>
      <c r="Y225" s="7"/>
    </row>
    <row r="226" spans="1:25" x14ac:dyDescent="0.35">
      <c r="A226" s="44" t="s">
        <v>1232</v>
      </c>
      <c r="B226" s="2">
        <v>109995</v>
      </c>
      <c r="C226" s="2"/>
      <c r="D226" s="7"/>
      <c r="E226" s="2">
        <v>15840</v>
      </c>
      <c r="F226" s="2"/>
      <c r="G226" s="7"/>
      <c r="H226" s="2">
        <v>12930</v>
      </c>
      <c r="I226" s="2"/>
      <c r="J226" s="7"/>
      <c r="K226" s="42"/>
      <c r="L226" s="2"/>
      <c r="M226" s="8"/>
      <c r="N226" s="42"/>
      <c r="O226" s="2"/>
      <c r="P226" s="8"/>
      <c r="Q226" s="42"/>
      <c r="R226" s="2"/>
      <c r="S226" s="8"/>
      <c r="T226" s="42"/>
      <c r="U226" s="2"/>
      <c r="V226" s="8"/>
      <c r="W226" s="2">
        <v>138765</v>
      </c>
      <c r="X226" s="2"/>
      <c r="Y226" s="7"/>
    </row>
    <row r="227" spans="1:25" x14ac:dyDescent="0.35">
      <c r="A227" s="44" t="s">
        <v>1233</v>
      </c>
      <c r="B227" s="2">
        <v>14250</v>
      </c>
      <c r="C227" s="2"/>
      <c r="D227" s="7"/>
      <c r="E227" s="2"/>
      <c r="F227" s="2"/>
      <c r="G227" s="7"/>
      <c r="H227" s="2"/>
      <c r="I227" s="2"/>
      <c r="J227" s="7"/>
      <c r="K227" s="42"/>
      <c r="L227" s="2"/>
      <c r="M227" s="8"/>
      <c r="N227" s="42"/>
      <c r="O227" s="2"/>
      <c r="P227" s="8"/>
      <c r="Q227" s="42"/>
      <c r="R227" s="2"/>
      <c r="S227" s="8"/>
      <c r="T227" s="42"/>
      <c r="U227" s="2"/>
      <c r="V227" s="8"/>
      <c r="W227" s="2">
        <v>14250</v>
      </c>
      <c r="X227" s="2"/>
      <c r="Y227" s="7"/>
    </row>
    <row r="228" spans="1:25" x14ac:dyDescent="0.35">
      <c r="A228" s="44" t="s">
        <v>1234</v>
      </c>
      <c r="B228" s="2">
        <v>228900</v>
      </c>
      <c r="C228" s="2"/>
      <c r="D228" s="7"/>
      <c r="E228" s="2">
        <v>57390</v>
      </c>
      <c r="F228" s="2"/>
      <c r="G228" s="7"/>
      <c r="H228" s="2">
        <v>16470</v>
      </c>
      <c r="I228" s="2"/>
      <c r="J228" s="7"/>
      <c r="K228" s="42"/>
      <c r="L228" s="2"/>
      <c r="M228" s="8"/>
      <c r="N228" s="42"/>
      <c r="O228" s="2"/>
      <c r="P228" s="8"/>
      <c r="Q228" s="42"/>
      <c r="R228" s="2"/>
      <c r="S228" s="8"/>
      <c r="T228" s="42"/>
      <c r="U228" s="2"/>
      <c r="V228" s="8"/>
      <c r="W228" s="2">
        <v>302760</v>
      </c>
      <c r="X228" s="2"/>
      <c r="Y228" s="7"/>
    </row>
    <row r="229" spans="1:25" x14ac:dyDescent="0.35">
      <c r="A229" s="44" t="s">
        <v>1235</v>
      </c>
      <c r="B229" s="2">
        <v>17220</v>
      </c>
      <c r="C229" s="2"/>
      <c r="D229" s="7"/>
      <c r="E229" s="2">
        <v>3990</v>
      </c>
      <c r="F229" s="2"/>
      <c r="G229" s="7"/>
      <c r="H229" s="2"/>
      <c r="I229" s="2"/>
      <c r="J229" s="7"/>
      <c r="K229" s="42"/>
      <c r="L229" s="2"/>
      <c r="M229" s="8"/>
      <c r="N229" s="42"/>
      <c r="O229" s="2"/>
      <c r="P229" s="8"/>
      <c r="Q229" s="42"/>
      <c r="R229" s="2"/>
      <c r="S229" s="8"/>
      <c r="T229" s="42"/>
      <c r="U229" s="2"/>
      <c r="V229" s="8"/>
      <c r="W229" s="2">
        <v>21210</v>
      </c>
      <c r="X229" s="2"/>
      <c r="Y229" s="7"/>
    </row>
    <row r="230" spans="1:25" x14ac:dyDescent="0.35">
      <c r="A230" s="44" t="s">
        <v>1236</v>
      </c>
      <c r="B230" s="2">
        <v>81840</v>
      </c>
      <c r="C230" s="2"/>
      <c r="D230" s="7"/>
      <c r="E230" s="2">
        <v>9600</v>
      </c>
      <c r="F230" s="2"/>
      <c r="G230" s="7"/>
      <c r="H230" s="2">
        <v>15690</v>
      </c>
      <c r="I230" s="2"/>
      <c r="J230" s="7"/>
      <c r="K230" s="42"/>
      <c r="L230" s="2"/>
      <c r="M230" s="8"/>
      <c r="N230" s="42"/>
      <c r="O230" s="2"/>
      <c r="P230" s="8"/>
      <c r="Q230" s="42"/>
      <c r="R230" s="2"/>
      <c r="S230" s="8"/>
      <c r="T230" s="42"/>
      <c r="U230" s="2"/>
      <c r="V230" s="8"/>
      <c r="W230" s="2">
        <v>107130</v>
      </c>
      <c r="X230" s="2"/>
      <c r="Y230" s="7"/>
    </row>
    <row r="231" spans="1:25" x14ac:dyDescent="0.35">
      <c r="A231" s="44" t="s">
        <v>1237</v>
      </c>
      <c r="B231" s="2">
        <v>66045</v>
      </c>
      <c r="C231" s="2"/>
      <c r="D231" s="7"/>
      <c r="E231" s="2">
        <v>10110</v>
      </c>
      <c r="F231" s="2"/>
      <c r="G231" s="7"/>
      <c r="H231" s="2">
        <v>2610</v>
      </c>
      <c r="I231" s="2"/>
      <c r="J231" s="7"/>
      <c r="K231" s="42"/>
      <c r="L231" s="2"/>
      <c r="M231" s="8"/>
      <c r="N231" s="42"/>
      <c r="O231" s="2"/>
      <c r="P231" s="8"/>
      <c r="Q231" s="42"/>
      <c r="R231" s="2"/>
      <c r="S231" s="8"/>
      <c r="T231" s="42"/>
      <c r="U231" s="2"/>
      <c r="V231" s="8"/>
      <c r="W231" s="2">
        <v>78765</v>
      </c>
      <c r="X231" s="2"/>
      <c r="Y231" s="7"/>
    </row>
    <row r="232" spans="1:25" x14ac:dyDescent="0.35">
      <c r="A232" s="44" t="s">
        <v>1238</v>
      </c>
      <c r="B232" s="2">
        <v>851805</v>
      </c>
      <c r="C232" s="2"/>
      <c r="D232" s="7"/>
      <c r="E232" s="2">
        <v>278130</v>
      </c>
      <c r="F232" s="2"/>
      <c r="G232" s="7"/>
      <c r="H232" s="2">
        <v>54600</v>
      </c>
      <c r="I232" s="2"/>
      <c r="J232" s="7"/>
      <c r="K232" s="42"/>
      <c r="L232" s="2"/>
      <c r="M232" s="8"/>
      <c r="N232" s="42"/>
      <c r="O232" s="2"/>
      <c r="P232" s="8"/>
      <c r="Q232" s="42"/>
      <c r="R232" s="2"/>
      <c r="S232" s="8"/>
      <c r="T232" s="42"/>
      <c r="U232" s="2"/>
      <c r="V232" s="8"/>
      <c r="W232" s="2">
        <v>1184535</v>
      </c>
      <c r="X232" s="2"/>
      <c r="Y232" s="7"/>
    </row>
    <row r="233" spans="1:25" x14ac:dyDescent="0.35">
      <c r="A233" s="44" t="s">
        <v>1239</v>
      </c>
      <c r="B233" s="2">
        <v>415470</v>
      </c>
      <c r="C233" s="2"/>
      <c r="D233" s="7"/>
      <c r="E233" s="2">
        <v>108960</v>
      </c>
      <c r="F233" s="2"/>
      <c r="G233" s="7"/>
      <c r="H233" s="2">
        <v>17160</v>
      </c>
      <c r="I233" s="2"/>
      <c r="J233" s="7"/>
      <c r="K233" s="42"/>
      <c r="L233" s="2"/>
      <c r="M233" s="8"/>
      <c r="N233" s="42"/>
      <c r="O233" s="2"/>
      <c r="P233" s="8"/>
      <c r="Q233" s="42"/>
      <c r="R233" s="2"/>
      <c r="S233" s="8"/>
      <c r="T233" s="42"/>
      <c r="U233" s="2"/>
      <c r="V233" s="8"/>
      <c r="W233" s="2">
        <v>541590</v>
      </c>
      <c r="X233" s="2"/>
      <c r="Y233" s="7"/>
    </row>
    <row r="234" spans="1:25" x14ac:dyDescent="0.35">
      <c r="A234" s="44" t="s">
        <v>1240</v>
      </c>
      <c r="B234" s="2">
        <v>316605</v>
      </c>
      <c r="C234" s="2"/>
      <c r="D234" s="7"/>
      <c r="E234" s="2">
        <v>102390</v>
      </c>
      <c r="F234" s="2"/>
      <c r="G234" s="7"/>
      <c r="H234" s="2">
        <v>58455</v>
      </c>
      <c r="I234" s="2"/>
      <c r="J234" s="7"/>
      <c r="K234" s="42"/>
      <c r="L234" s="2"/>
      <c r="M234" s="8"/>
      <c r="N234" s="42"/>
      <c r="O234" s="2"/>
      <c r="P234" s="8"/>
      <c r="Q234" s="42"/>
      <c r="R234" s="2"/>
      <c r="S234" s="8"/>
      <c r="T234" s="42"/>
      <c r="U234" s="2"/>
      <c r="V234" s="8"/>
      <c r="W234" s="2">
        <v>477450</v>
      </c>
      <c r="X234" s="2"/>
      <c r="Y234" s="7"/>
    </row>
    <row r="235" spans="1:25" x14ac:dyDescent="0.35">
      <c r="A235" s="44" t="s">
        <v>1241</v>
      </c>
      <c r="B235" s="2">
        <v>206700</v>
      </c>
      <c r="C235" s="2"/>
      <c r="D235" s="7"/>
      <c r="E235" s="2">
        <v>65400</v>
      </c>
      <c r="F235" s="2"/>
      <c r="G235" s="7"/>
      <c r="H235" s="2">
        <v>23370</v>
      </c>
      <c r="I235" s="2"/>
      <c r="J235" s="7"/>
      <c r="K235" s="42"/>
      <c r="L235" s="2"/>
      <c r="M235" s="8"/>
      <c r="N235" s="42"/>
      <c r="O235" s="2"/>
      <c r="P235" s="8"/>
      <c r="Q235" s="42"/>
      <c r="R235" s="2"/>
      <c r="S235" s="8"/>
      <c r="T235" s="42"/>
      <c r="U235" s="2"/>
      <c r="V235" s="8"/>
      <c r="W235" s="2">
        <v>295470</v>
      </c>
      <c r="X235" s="2"/>
      <c r="Y235" s="7"/>
    </row>
    <row r="236" spans="1:25" x14ac:dyDescent="0.35">
      <c r="A236" s="44" t="s">
        <v>1242</v>
      </c>
      <c r="B236" s="2">
        <v>456885</v>
      </c>
      <c r="C236" s="2"/>
      <c r="D236" s="7"/>
      <c r="E236" s="2">
        <v>81360</v>
      </c>
      <c r="F236" s="2"/>
      <c r="G236" s="7"/>
      <c r="H236" s="2">
        <v>36300</v>
      </c>
      <c r="I236" s="2"/>
      <c r="J236" s="7"/>
      <c r="K236" s="42"/>
      <c r="L236" s="2"/>
      <c r="M236" s="8"/>
      <c r="N236" s="42"/>
      <c r="O236" s="2"/>
      <c r="P236" s="8"/>
      <c r="Q236" s="42"/>
      <c r="R236" s="2"/>
      <c r="S236" s="8"/>
      <c r="T236" s="42"/>
      <c r="U236" s="2"/>
      <c r="V236" s="8"/>
      <c r="W236" s="2">
        <v>574545</v>
      </c>
      <c r="X236" s="2"/>
      <c r="Y236" s="7"/>
    </row>
    <row r="237" spans="1:25" x14ac:dyDescent="0.35">
      <c r="A237" s="44" t="s">
        <v>1243</v>
      </c>
      <c r="B237" s="2">
        <v>229530</v>
      </c>
      <c r="C237" s="2"/>
      <c r="D237" s="7"/>
      <c r="E237" s="2">
        <v>89310</v>
      </c>
      <c r="F237" s="2"/>
      <c r="G237" s="7"/>
      <c r="H237" s="2">
        <v>7860</v>
      </c>
      <c r="I237" s="2"/>
      <c r="J237" s="7"/>
      <c r="K237" s="42"/>
      <c r="L237" s="2"/>
      <c r="M237" s="8"/>
      <c r="N237" s="42"/>
      <c r="O237" s="2"/>
      <c r="P237" s="8"/>
      <c r="Q237" s="42"/>
      <c r="R237" s="2"/>
      <c r="S237" s="8"/>
      <c r="T237" s="42"/>
      <c r="U237" s="2"/>
      <c r="V237" s="8"/>
      <c r="W237" s="2">
        <v>326700</v>
      </c>
      <c r="X237" s="2"/>
      <c r="Y237" s="7"/>
    </row>
    <row r="238" spans="1:25" x14ac:dyDescent="0.35">
      <c r="A238" s="44" t="s">
        <v>397</v>
      </c>
      <c r="B238" s="2">
        <v>433035</v>
      </c>
      <c r="C238" s="2"/>
      <c r="D238" s="7"/>
      <c r="E238" s="2">
        <v>137970</v>
      </c>
      <c r="F238" s="2"/>
      <c r="G238" s="7"/>
      <c r="H238" s="2">
        <v>46125</v>
      </c>
      <c r="I238" s="2"/>
      <c r="J238" s="7"/>
      <c r="K238" s="42"/>
      <c r="L238" s="2"/>
      <c r="M238" s="8"/>
      <c r="N238" s="42"/>
      <c r="O238" s="2"/>
      <c r="P238" s="8"/>
      <c r="Q238" s="42"/>
      <c r="R238" s="2"/>
      <c r="S238" s="8"/>
      <c r="T238" s="42"/>
      <c r="U238" s="2"/>
      <c r="V238" s="8"/>
      <c r="W238" s="2">
        <v>617130</v>
      </c>
      <c r="X238" s="2"/>
      <c r="Y238" s="7"/>
    </row>
    <row r="239" spans="1:25" x14ac:dyDescent="0.35">
      <c r="A239" s="44" t="s">
        <v>1244</v>
      </c>
      <c r="B239" s="2">
        <v>1272645</v>
      </c>
      <c r="C239" s="2"/>
      <c r="D239" s="7"/>
      <c r="E239" s="2">
        <v>348690</v>
      </c>
      <c r="F239" s="2"/>
      <c r="G239" s="7"/>
      <c r="H239" s="2">
        <v>136560</v>
      </c>
      <c r="I239" s="2"/>
      <c r="J239" s="7"/>
      <c r="K239" s="42"/>
      <c r="L239" s="2"/>
      <c r="M239" s="8"/>
      <c r="N239" s="42"/>
      <c r="O239" s="2"/>
      <c r="P239" s="8"/>
      <c r="Q239" s="42"/>
      <c r="R239" s="2"/>
      <c r="S239" s="8"/>
      <c r="T239" s="42"/>
      <c r="U239" s="2"/>
      <c r="V239" s="8"/>
      <c r="W239" s="2">
        <v>1757895</v>
      </c>
      <c r="X239" s="2"/>
      <c r="Y239" s="7"/>
    </row>
    <row r="240" spans="1:25" x14ac:dyDescent="0.35">
      <c r="A240" s="44" t="s">
        <v>1245</v>
      </c>
      <c r="B240" s="2">
        <v>467475</v>
      </c>
      <c r="C240" s="2"/>
      <c r="D240" s="7"/>
      <c r="E240" s="2">
        <v>160680</v>
      </c>
      <c r="F240" s="2"/>
      <c r="G240" s="7"/>
      <c r="H240" s="2">
        <v>84180</v>
      </c>
      <c r="I240" s="2"/>
      <c r="J240" s="7"/>
      <c r="K240" s="42"/>
      <c r="L240" s="2"/>
      <c r="M240" s="8"/>
      <c r="N240" s="42"/>
      <c r="O240" s="2"/>
      <c r="P240" s="8"/>
      <c r="Q240" s="42"/>
      <c r="R240" s="2"/>
      <c r="S240" s="8"/>
      <c r="T240" s="42"/>
      <c r="U240" s="2"/>
      <c r="V240" s="8"/>
      <c r="W240" s="2">
        <v>712335</v>
      </c>
      <c r="X240" s="2"/>
      <c r="Y240" s="7"/>
    </row>
    <row r="241" spans="1:25" x14ac:dyDescent="0.35">
      <c r="A241" s="44" t="s">
        <v>1246</v>
      </c>
      <c r="B241" s="2">
        <v>114885</v>
      </c>
      <c r="C241" s="2"/>
      <c r="D241" s="7"/>
      <c r="E241" s="2">
        <v>47700</v>
      </c>
      <c r="F241" s="2"/>
      <c r="G241" s="7"/>
      <c r="H241" s="2">
        <v>18780</v>
      </c>
      <c r="I241" s="2"/>
      <c r="J241" s="7"/>
      <c r="K241" s="42"/>
      <c r="L241" s="2"/>
      <c r="M241" s="8"/>
      <c r="N241" s="42"/>
      <c r="O241" s="2"/>
      <c r="P241" s="8"/>
      <c r="Q241" s="42"/>
      <c r="R241" s="2"/>
      <c r="S241" s="8"/>
      <c r="T241" s="42"/>
      <c r="U241" s="2"/>
      <c r="V241" s="8"/>
      <c r="W241" s="2">
        <v>181365</v>
      </c>
      <c r="X241" s="2"/>
      <c r="Y241" s="7"/>
    </row>
    <row r="242" spans="1:25" x14ac:dyDescent="0.35">
      <c r="A242" s="44" t="s">
        <v>1247</v>
      </c>
      <c r="B242" s="2">
        <v>40620</v>
      </c>
      <c r="C242" s="2"/>
      <c r="D242" s="7"/>
      <c r="E242" s="2">
        <v>6390</v>
      </c>
      <c r="F242" s="2"/>
      <c r="G242" s="7"/>
      <c r="H242" s="2"/>
      <c r="I242" s="2"/>
      <c r="J242" s="7"/>
      <c r="K242" s="42"/>
      <c r="L242" s="2"/>
      <c r="M242" s="8"/>
      <c r="N242" s="42"/>
      <c r="O242" s="2"/>
      <c r="P242" s="8"/>
      <c r="Q242" s="42"/>
      <c r="R242" s="2"/>
      <c r="S242" s="8"/>
      <c r="T242" s="42"/>
      <c r="U242" s="2"/>
      <c r="V242" s="8"/>
      <c r="W242" s="2">
        <v>47010</v>
      </c>
      <c r="X242" s="2"/>
      <c r="Y242" s="7"/>
    </row>
    <row r="243" spans="1:25" x14ac:dyDescent="0.35">
      <c r="A243" s="44" t="s">
        <v>1248</v>
      </c>
      <c r="B243" s="2">
        <v>254565</v>
      </c>
      <c r="C243" s="2"/>
      <c r="D243" s="7"/>
      <c r="E243" s="2">
        <v>107130</v>
      </c>
      <c r="F243" s="2"/>
      <c r="G243" s="7"/>
      <c r="H243" s="2">
        <v>48885</v>
      </c>
      <c r="I243" s="2"/>
      <c r="J243" s="7"/>
      <c r="K243" s="42"/>
      <c r="L243" s="2"/>
      <c r="M243" s="8"/>
      <c r="N243" s="42"/>
      <c r="O243" s="2"/>
      <c r="P243" s="8"/>
      <c r="Q243" s="42"/>
      <c r="R243" s="2"/>
      <c r="S243" s="8"/>
      <c r="T243" s="42"/>
      <c r="U243" s="2"/>
      <c r="V243" s="8"/>
      <c r="W243" s="2">
        <v>410580</v>
      </c>
      <c r="X243" s="2"/>
      <c r="Y243" s="7"/>
    </row>
    <row r="244" spans="1:25" x14ac:dyDescent="0.35">
      <c r="A244" s="44" t="s">
        <v>1249</v>
      </c>
      <c r="B244" s="2">
        <v>11655</v>
      </c>
      <c r="C244" s="2"/>
      <c r="D244" s="7"/>
      <c r="E244" s="2"/>
      <c r="F244" s="2"/>
      <c r="G244" s="7"/>
      <c r="H244" s="2"/>
      <c r="I244" s="2"/>
      <c r="J244" s="7"/>
      <c r="K244" s="42"/>
      <c r="L244" s="2"/>
      <c r="M244" s="8"/>
      <c r="N244" s="42"/>
      <c r="O244" s="2"/>
      <c r="P244" s="8"/>
      <c r="Q244" s="42"/>
      <c r="R244" s="2"/>
      <c r="S244" s="8"/>
      <c r="T244" s="42"/>
      <c r="U244" s="2"/>
      <c r="V244" s="8"/>
      <c r="W244" s="2">
        <v>11655</v>
      </c>
      <c r="X244" s="2"/>
      <c r="Y244" s="7"/>
    </row>
    <row r="245" spans="1:25" x14ac:dyDescent="0.35">
      <c r="A245" s="44" t="s">
        <v>1250</v>
      </c>
      <c r="B245" s="2">
        <v>6570</v>
      </c>
      <c r="C245" s="2"/>
      <c r="D245" s="7"/>
      <c r="E245" s="2">
        <v>3930</v>
      </c>
      <c r="F245" s="2"/>
      <c r="G245" s="7"/>
      <c r="H245" s="2">
        <v>4200</v>
      </c>
      <c r="I245" s="2"/>
      <c r="J245" s="7"/>
      <c r="K245" s="42"/>
      <c r="L245" s="2"/>
      <c r="M245" s="8"/>
      <c r="N245" s="42"/>
      <c r="O245" s="2"/>
      <c r="P245" s="8"/>
      <c r="Q245" s="42"/>
      <c r="R245" s="2"/>
      <c r="S245" s="8"/>
      <c r="T245" s="42"/>
      <c r="U245" s="2"/>
      <c r="V245" s="8"/>
      <c r="W245" s="2">
        <v>14700</v>
      </c>
      <c r="X245" s="2"/>
      <c r="Y245" s="7"/>
    </row>
    <row r="246" spans="1:25" x14ac:dyDescent="0.35">
      <c r="A246" s="44" t="s">
        <v>1251</v>
      </c>
      <c r="B246" s="2">
        <v>301740</v>
      </c>
      <c r="C246" s="2"/>
      <c r="D246" s="7"/>
      <c r="E246" s="2">
        <v>89850</v>
      </c>
      <c r="F246" s="2"/>
      <c r="G246" s="7"/>
      <c r="H246" s="2">
        <v>62205</v>
      </c>
      <c r="I246" s="2"/>
      <c r="J246" s="7"/>
      <c r="K246" s="42"/>
      <c r="L246" s="2"/>
      <c r="M246" s="8"/>
      <c r="N246" s="42"/>
      <c r="O246" s="2"/>
      <c r="P246" s="8"/>
      <c r="Q246" s="42"/>
      <c r="R246" s="2"/>
      <c r="S246" s="8"/>
      <c r="T246" s="42"/>
      <c r="U246" s="2"/>
      <c r="V246" s="8"/>
      <c r="W246" s="2">
        <v>453795</v>
      </c>
      <c r="X246" s="2"/>
      <c r="Y246" s="7"/>
    </row>
    <row r="247" spans="1:25" x14ac:dyDescent="0.35">
      <c r="A247" s="44" t="s">
        <v>1252</v>
      </c>
      <c r="B247" s="2">
        <v>104505</v>
      </c>
      <c r="C247" s="2"/>
      <c r="D247" s="7"/>
      <c r="E247" s="2">
        <v>37980</v>
      </c>
      <c r="F247" s="2"/>
      <c r="G247" s="7"/>
      <c r="H247" s="2">
        <v>10320</v>
      </c>
      <c r="I247" s="2"/>
      <c r="J247" s="7"/>
      <c r="K247" s="42"/>
      <c r="L247" s="2"/>
      <c r="M247" s="8"/>
      <c r="N247" s="42"/>
      <c r="O247" s="2"/>
      <c r="P247" s="8"/>
      <c r="Q247" s="42"/>
      <c r="R247" s="2"/>
      <c r="S247" s="8"/>
      <c r="T247" s="42"/>
      <c r="U247" s="2"/>
      <c r="V247" s="8"/>
      <c r="W247" s="2">
        <v>152805</v>
      </c>
      <c r="X247" s="2"/>
      <c r="Y247" s="7"/>
    </row>
    <row r="248" spans="1:25" x14ac:dyDescent="0.35">
      <c r="A248" s="44" t="s">
        <v>1253</v>
      </c>
      <c r="B248" s="2">
        <v>324315</v>
      </c>
      <c r="C248" s="2"/>
      <c r="D248" s="7"/>
      <c r="E248" s="2">
        <v>28980</v>
      </c>
      <c r="F248" s="2"/>
      <c r="G248" s="7"/>
      <c r="H248" s="2">
        <v>32415</v>
      </c>
      <c r="I248" s="2"/>
      <c r="J248" s="7"/>
      <c r="K248" s="42"/>
      <c r="L248" s="2"/>
      <c r="M248" s="8"/>
      <c r="N248" s="42"/>
      <c r="O248" s="2"/>
      <c r="P248" s="8"/>
      <c r="Q248" s="42"/>
      <c r="R248" s="2"/>
      <c r="S248" s="8"/>
      <c r="T248" s="42"/>
      <c r="U248" s="2"/>
      <c r="V248" s="8"/>
      <c r="W248" s="2">
        <v>385710</v>
      </c>
      <c r="X248" s="2"/>
      <c r="Y248" s="7"/>
    </row>
    <row r="249" spans="1:25" x14ac:dyDescent="0.35">
      <c r="A249" s="44" t="s">
        <v>1254</v>
      </c>
      <c r="B249" s="2">
        <v>111870</v>
      </c>
      <c r="C249" s="2"/>
      <c r="D249" s="7"/>
      <c r="E249" s="2">
        <v>30630</v>
      </c>
      <c r="F249" s="2"/>
      <c r="G249" s="7"/>
      <c r="H249" s="2">
        <v>6840</v>
      </c>
      <c r="I249" s="2"/>
      <c r="J249" s="7"/>
      <c r="K249" s="42"/>
      <c r="L249" s="2"/>
      <c r="M249" s="8"/>
      <c r="N249" s="42"/>
      <c r="O249" s="2"/>
      <c r="P249" s="8"/>
      <c r="Q249" s="42"/>
      <c r="R249" s="2"/>
      <c r="S249" s="8"/>
      <c r="T249" s="42"/>
      <c r="U249" s="2"/>
      <c r="V249" s="8"/>
      <c r="W249" s="2">
        <v>149340</v>
      </c>
      <c r="X249" s="2"/>
      <c r="Y249" s="7"/>
    </row>
    <row r="250" spans="1:25" x14ac:dyDescent="0.35">
      <c r="A250" s="44" t="s">
        <v>1255</v>
      </c>
      <c r="B250" s="2">
        <v>81945</v>
      </c>
      <c r="C250" s="2"/>
      <c r="D250" s="7"/>
      <c r="E250" s="2">
        <v>26730</v>
      </c>
      <c r="F250" s="2"/>
      <c r="G250" s="7"/>
      <c r="H250" s="2"/>
      <c r="I250" s="2"/>
      <c r="J250" s="7"/>
      <c r="K250" s="42"/>
      <c r="L250" s="2"/>
      <c r="M250" s="8"/>
      <c r="N250" s="42"/>
      <c r="O250" s="2"/>
      <c r="P250" s="8"/>
      <c r="Q250" s="42"/>
      <c r="R250" s="2"/>
      <c r="S250" s="8"/>
      <c r="T250" s="42"/>
      <c r="U250" s="2"/>
      <c r="V250" s="8"/>
      <c r="W250" s="2">
        <v>108675</v>
      </c>
      <c r="X250" s="2"/>
      <c r="Y250" s="7"/>
    </row>
    <row r="251" spans="1:25" x14ac:dyDescent="0.35">
      <c r="A251" s="44" t="s">
        <v>1256</v>
      </c>
      <c r="B251" s="2">
        <v>97680</v>
      </c>
      <c r="C251" s="2"/>
      <c r="D251" s="7"/>
      <c r="E251" s="2">
        <v>80580</v>
      </c>
      <c r="F251" s="2"/>
      <c r="G251" s="7"/>
      <c r="H251" s="2">
        <v>8955</v>
      </c>
      <c r="I251" s="2"/>
      <c r="J251" s="7"/>
      <c r="K251" s="42"/>
      <c r="L251" s="2"/>
      <c r="M251" s="8"/>
      <c r="N251" s="42"/>
      <c r="O251" s="2"/>
      <c r="P251" s="8"/>
      <c r="Q251" s="42"/>
      <c r="R251" s="2"/>
      <c r="S251" s="8"/>
      <c r="T251" s="42"/>
      <c r="U251" s="2"/>
      <c r="V251" s="8"/>
      <c r="W251" s="2">
        <v>187215</v>
      </c>
      <c r="X251" s="2"/>
      <c r="Y251" s="7"/>
    </row>
    <row r="252" spans="1:25" x14ac:dyDescent="0.35">
      <c r="A252" s="44" t="s">
        <v>1257</v>
      </c>
      <c r="B252" s="2">
        <v>108960</v>
      </c>
      <c r="C252" s="2"/>
      <c r="D252" s="7"/>
      <c r="E252" s="2">
        <v>27420</v>
      </c>
      <c r="F252" s="2"/>
      <c r="G252" s="7"/>
      <c r="H252" s="2">
        <v>17250</v>
      </c>
      <c r="I252" s="2"/>
      <c r="J252" s="7"/>
      <c r="K252" s="42"/>
      <c r="L252" s="2"/>
      <c r="M252" s="8"/>
      <c r="N252" s="42"/>
      <c r="O252" s="2"/>
      <c r="P252" s="8"/>
      <c r="Q252" s="42"/>
      <c r="R252" s="2"/>
      <c r="S252" s="8"/>
      <c r="T252" s="42"/>
      <c r="U252" s="2"/>
      <c r="V252" s="8"/>
      <c r="W252" s="2">
        <v>153630</v>
      </c>
      <c r="X252" s="2"/>
      <c r="Y252" s="7"/>
    </row>
    <row r="253" spans="1:25" x14ac:dyDescent="0.35">
      <c r="A253" s="44" t="s">
        <v>175</v>
      </c>
      <c r="B253" s="2">
        <v>61950</v>
      </c>
      <c r="C253" s="2"/>
      <c r="D253" s="7"/>
      <c r="E253" s="2">
        <v>15360</v>
      </c>
      <c r="F253" s="2"/>
      <c r="G253" s="7"/>
      <c r="H253" s="2">
        <v>4455</v>
      </c>
      <c r="I253" s="2"/>
      <c r="J253" s="7"/>
      <c r="K253" s="42"/>
      <c r="L253" s="2"/>
      <c r="M253" s="8"/>
      <c r="N253" s="42"/>
      <c r="O253" s="2"/>
      <c r="P253" s="8"/>
      <c r="Q253" s="42"/>
      <c r="R253" s="2"/>
      <c r="S253" s="8"/>
      <c r="T253" s="42"/>
      <c r="U253" s="2"/>
      <c r="V253" s="8"/>
      <c r="W253" s="2">
        <v>81765</v>
      </c>
      <c r="X253" s="2"/>
      <c r="Y253" s="7"/>
    </row>
    <row r="254" spans="1:25" x14ac:dyDescent="0.35">
      <c r="A254" s="44" t="s">
        <v>1258</v>
      </c>
      <c r="B254" s="2">
        <v>3927390</v>
      </c>
      <c r="C254" s="2"/>
      <c r="D254" s="7"/>
      <c r="E254" s="2">
        <v>1114320</v>
      </c>
      <c r="F254" s="2"/>
      <c r="G254" s="7"/>
      <c r="H254" s="2">
        <v>403185</v>
      </c>
      <c r="I254" s="2"/>
      <c r="J254" s="7"/>
      <c r="K254" s="42"/>
      <c r="L254" s="2"/>
      <c r="M254" s="8"/>
      <c r="N254" s="42"/>
      <c r="O254" s="2"/>
      <c r="P254" s="8"/>
      <c r="Q254" s="42"/>
      <c r="R254" s="2"/>
      <c r="S254" s="8"/>
      <c r="T254" s="42"/>
      <c r="U254" s="2"/>
      <c r="V254" s="8"/>
      <c r="W254" s="2">
        <v>5444895</v>
      </c>
      <c r="X254" s="2"/>
      <c r="Y254" s="7"/>
    </row>
    <row r="255" spans="1:25" x14ac:dyDescent="0.35">
      <c r="A255" s="44" t="s">
        <v>1259</v>
      </c>
      <c r="B255" s="2">
        <v>139170</v>
      </c>
      <c r="C255" s="2"/>
      <c r="D255" s="7"/>
      <c r="E255" s="2">
        <v>42600</v>
      </c>
      <c r="F255" s="2"/>
      <c r="G255" s="7"/>
      <c r="H255" s="2">
        <v>7830</v>
      </c>
      <c r="I255" s="2"/>
      <c r="J255" s="7"/>
      <c r="K255" s="42"/>
      <c r="L255" s="2"/>
      <c r="M255" s="8"/>
      <c r="N255" s="42"/>
      <c r="O255" s="2"/>
      <c r="P255" s="8"/>
      <c r="Q255" s="42"/>
      <c r="R255" s="2"/>
      <c r="S255" s="8"/>
      <c r="T255" s="42"/>
      <c r="U255" s="2"/>
      <c r="V255" s="8"/>
      <c r="W255" s="2">
        <v>189600</v>
      </c>
      <c r="X255" s="2"/>
      <c r="Y255" s="7"/>
    </row>
    <row r="256" spans="1:25" x14ac:dyDescent="0.35">
      <c r="A256" s="44" t="s">
        <v>1260</v>
      </c>
      <c r="B256" s="2">
        <v>1696815</v>
      </c>
      <c r="C256" s="2"/>
      <c r="D256" s="7"/>
      <c r="E256" s="2">
        <v>446310</v>
      </c>
      <c r="F256" s="2"/>
      <c r="G256" s="7"/>
      <c r="H256" s="2">
        <v>159450</v>
      </c>
      <c r="I256" s="2"/>
      <c r="J256" s="7"/>
      <c r="K256" s="42"/>
      <c r="L256" s="2"/>
      <c r="M256" s="8"/>
      <c r="N256" s="42"/>
      <c r="O256" s="2"/>
      <c r="P256" s="8"/>
      <c r="Q256" s="42"/>
      <c r="R256" s="2"/>
      <c r="S256" s="8"/>
      <c r="T256" s="42"/>
      <c r="U256" s="2"/>
      <c r="V256" s="8"/>
      <c r="W256" s="2">
        <v>2302575</v>
      </c>
      <c r="X256" s="2"/>
      <c r="Y256" s="7"/>
    </row>
    <row r="257" spans="1:25" x14ac:dyDescent="0.35">
      <c r="A257" s="44" t="s">
        <v>1261</v>
      </c>
      <c r="B257" s="2">
        <v>120120</v>
      </c>
      <c r="C257" s="2"/>
      <c r="D257" s="7"/>
      <c r="E257" s="2">
        <v>18630</v>
      </c>
      <c r="F257" s="2"/>
      <c r="G257" s="7"/>
      <c r="H257" s="2">
        <v>9645</v>
      </c>
      <c r="I257" s="2"/>
      <c r="J257" s="7"/>
      <c r="K257" s="42"/>
      <c r="L257" s="2"/>
      <c r="M257" s="8"/>
      <c r="N257" s="42"/>
      <c r="O257" s="2"/>
      <c r="P257" s="8"/>
      <c r="Q257" s="42"/>
      <c r="R257" s="2"/>
      <c r="S257" s="8"/>
      <c r="T257" s="42"/>
      <c r="U257" s="2"/>
      <c r="V257" s="8"/>
      <c r="W257" s="2">
        <v>148395</v>
      </c>
      <c r="X257" s="2"/>
      <c r="Y257" s="7"/>
    </row>
    <row r="258" spans="1:25" x14ac:dyDescent="0.35">
      <c r="A258" s="44" t="s">
        <v>1262</v>
      </c>
      <c r="B258" s="2">
        <v>200100</v>
      </c>
      <c r="C258" s="2"/>
      <c r="D258" s="7"/>
      <c r="E258" s="2">
        <v>39720</v>
      </c>
      <c r="F258" s="2"/>
      <c r="G258" s="7"/>
      <c r="H258" s="2">
        <v>12870</v>
      </c>
      <c r="I258" s="2"/>
      <c r="J258" s="7"/>
      <c r="K258" s="42"/>
      <c r="L258" s="2"/>
      <c r="M258" s="8"/>
      <c r="N258" s="42"/>
      <c r="O258" s="2"/>
      <c r="P258" s="8"/>
      <c r="Q258" s="42"/>
      <c r="R258" s="2"/>
      <c r="S258" s="8"/>
      <c r="T258" s="42"/>
      <c r="U258" s="2"/>
      <c r="V258" s="8"/>
      <c r="W258" s="2">
        <v>252690</v>
      </c>
      <c r="X258" s="2"/>
      <c r="Y258" s="7"/>
    </row>
    <row r="259" spans="1:25" x14ac:dyDescent="0.35">
      <c r="A259" s="44" t="s">
        <v>1263</v>
      </c>
      <c r="B259" s="2">
        <v>16590</v>
      </c>
      <c r="C259" s="2"/>
      <c r="D259" s="7"/>
      <c r="E259" s="2">
        <v>2340</v>
      </c>
      <c r="F259" s="2"/>
      <c r="G259" s="7"/>
      <c r="H259" s="2"/>
      <c r="I259" s="2"/>
      <c r="J259" s="7"/>
      <c r="K259" s="42"/>
      <c r="L259" s="2"/>
      <c r="M259" s="8"/>
      <c r="N259" s="42"/>
      <c r="O259" s="2"/>
      <c r="P259" s="8"/>
      <c r="Q259" s="42"/>
      <c r="R259" s="2"/>
      <c r="S259" s="8"/>
      <c r="T259" s="42"/>
      <c r="U259" s="2"/>
      <c r="V259" s="8"/>
      <c r="W259" s="2">
        <v>18930</v>
      </c>
      <c r="X259" s="2"/>
      <c r="Y259" s="7"/>
    </row>
    <row r="260" spans="1:25" x14ac:dyDescent="0.35">
      <c r="A260" s="44" t="s">
        <v>1264</v>
      </c>
      <c r="B260" s="2">
        <v>1598865</v>
      </c>
      <c r="C260" s="2"/>
      <c r="D260" s="7"/>
      <c r="E260" s="2">
        <v>461760</v>
      </c>
      <c r="F260" s="2"/>
      <c r="G260" s="7"/>
      <c r="H260" s="2">
        <v>104685</v>
      </c>
      <c r="I260" s="2"/>
      <c r="J260" s="7"/>
      <c r="K260" s="42"/>
      <c r="L260" s="2"/>
      <c r="M260" s="8"/>
      <c r="N260" s="42"/>
      <c r="O260" s="2"/>
      <c r="P260" s="8"/>
      <c r="Q260" s="42"/>
      <c r="R260" s="2"/>
      <c r="S260" s="8"/>
      <c r="T260" s="42"/>
      <c r="U260" s="2"/>
      <c r="V260" s="8"/>
      <c r="W260" s="2">
        <v>2165310</v>
      </c>
      <c r="X260" s="2"/>
      <c r="Y260" s="7"/>
    </row>
    <row r="261" spans="1:25" x14ac:dyDescent="0.35">
      <c r="A261" s="44" t="s">
        <v>1265</v>
      </c>
      <c r="B261" s="2">
        <v>5640</v>
      </c>
      <c r="C261" s="2"/>
      <c r="D261" s="7"/>
      <c r="E261" s="2">
        <v>8760</v>
      </c>
      <c r="F261" s="2"/>
      <c r="G261" s="7"/>
      <c r="H261" s="2">
        <v>3450</v>
      </c>
      <c r="I261" s="2"/>
      <c r="J261" s="7"/>
      <c r="K261" s="42"/>
      <c r="L261" s="2"/>
      <c r="M261" s="8"/>
      <c r="N261" s="42"/>
      <c r="O261" s="2"/>
      <c r="P261" s="8"/>
      <c r="Q261" s="42"/>
      <c r="R261" s="2"/>
      <c r="S261" s="8"/>
      <c r="T261" s="42"/>
      <c r="U261" s="2"/>
      <c r="V261" s="8"/>
      <c r="W261" s="2">
        <v>17850</v>
      </c>
      <c r="X261" s="2"/>
      <c r="Y261" s="7"/>
    </row>
    <row r="262" spans="1:25" x14ac:dyDescent="0.35">
      <c r="A262" s="44" t="s">
        <v>1266</v>
      </c>
      <c r="B262" s="2">
        <v>25425</v>
      </c>
      <c r="C262" s="2"/>
      <c r="D262" s="7"/>
      <c r="E262" s="2">
        <v>7680</v>
      </c>
      <c r="F262" s="2"/>
      <c r="G262" s="7"/>
      <c r="H262" s="2">
        <v>5565</v>
      </c>
      <c r="I262" s="2"/>
      <c r="J262" s="7"/>
      <c r="K262" s="42"/>
      <c r="L262" s="2"/>
      <c r="M262" s="8"/>
      <c r="N262" s="42"/>
      <c r="O262" s="2"/>
      <c r="P262" s="8"/>
      <c r="Q262" s="42"/>
      <c r="R262" s="2"/>
      <c r="S262" s="8"/>
      <c r="T262" s="42"/>
      <c r="U262" s="2"/>
      <c r="V262" s="8"/>
      <c r="W262" s="2">
        <v>38670</v>
      </c>
      <c r="X262" s="2"/>
      <c r="Y262" s="7"/>
    </row>
    <row r="263" spans="1:25" x14ac:dyDescent="0.35">
      <c r="A263" s="44" t="s">
        <v>1267</v>
      </c>
      <c r="B263" s="2">
        <v>100935</v>
      </c>
      <c r="C263" s="2"/>
      <c r="D263" s="7"/>
      <c r="E263" s="2">
        <v>40230</v>
      </c>
      <c r="F263" s="2"/>
      <c r="G263" s="7"/>
      <c r="H263" s="2">
        <v>40110</v>
      </c>
      <c r="I263" s="2"/>
      <c r="J263" s="7"/>
      <c r="K263" s="42"/>
      <c r="L263" s="2"/>
      <c r="M263" s="8"/>
      <c r="N263" s="42"/>
      <c r="O263" s="2"/>
      <c r="P263" s="8"/>
      <c r="Q263" s="42"/>
      <c r="R263" s="2"/>
      <c r="S263" s="8"/>
      <c r="T263" s="42"/>
      <c r="U263" s="2"/>
      <c r="V263" s="8"/>
      <c r="W263" s="2">
        <v>181275</v>
      </c>
      <c r="X263" s="2"/>
      <c r="Y263" s="7"/>
    </row>
    <row r="264" spans="1:25" x14ac:dyDescent="0.35">
      <c r="A264" s="44" t="s">
        <v>1268</v>
      </c>
      <c r="B264" s="2">
        <v>212040</v>
      </c>
      <c r="C264" s="2"/>
      <c r="D264" s="7"/>
      <c r="E264" s="2">
        <v>35970</v>
      </c>
      <c r="F264" s="2"/>
      <c r="G264" s="7"/>
      <c r="H264" s="2">
        <v>14235</v>
      </c>
      <c r="I264" s="2"/>
      <c r="J264" s="7"/>
      <c r="K264" s="42"/>
      <c r="L264" s="2"/>
      <c r="M264" s="8"/>
      <c r="N264" s="42"/>
      <c r="O264" s="2"/>
      <c r="P264" s="8"/>
      <c r="Q264" s="42"/>
      <c r="R264" s="2"/>
      <c r="S264" s="8"/>
      <c r="T264" s="42"/>
      <c r="U264" s="2"/>
      <c r="V264" s="8"/>
      <c r="W264" s="2">
        <v>262245</v>
      </c>
      <c r="X264" s="2"/>
      <c r="Y264" s="7"/>
    </row>
    <row r="265" spans="1:25" x14ac:dyDescent="0.35">
      <c r="A265" s="44" t="s">
        <v>1269</v>
      </c>
      <c r="B265" s="2">
        <v>857880</v>
      </c>
      <c r="C265" s="2"/>
      <c r="D265" s="7"/>
      <c r="E265" s="2">
        <v>334800</v>
      </c>
      <c r="F265" s="2"/>
      <c r="G265" s="7"/>
      <c r="H265" s="2">
        <v>75000</v>
      </c>
      <c r="I265" s="2"/>
      <c r="J265" s="7"/>
      <c r="K265" s="42"/>
      <c r="L265" s="2"/>
      <c r="M265" s="8"/>
      <c r="N265" s="42"/>
      <c r="O265" s="2"/>
      <c r="P265" s="8"/>
      <c r="Q265" s="42"/>
      <c r="R265" s="2"/>
      <c r="S265" s="8"/>
      <c r="T265" s="42"/>
      <c r="U265" s="2"/>
      <c r="V265" s="8"/>
      <c r="W265" s="2">
        <v>1267680</v>
      </c>
      <c r="X265" s="2"/>
      <c r="Y265" s="7"/>
    </row>
    <row r="266" spans="1:25" x14ac:dyDescent="0.35">
      <c r="A266" s="44" t="s">
        <v>1270</v>
      </c>
      <c r="B266" s="2">
        <v>1124250</v>
      </c>
      <c r="C266" s="2"/>
      <c r="D266" s="7"/>
      <c r="E266" s="2">
        <v>371970</v>
      </c>
      <c r="F266" s="2"/>
      <c r="G266" s="7"/>
      <c r="H266" s="2">
        <v>133995</v>
      </c>
      <c r="I266" s="2"/>
      <c r="J266" s="7"/>
      <c r="K266" s="42"/>
      <c r="L266" s="2"/>
      <c r="M266" s="8"/>
      <c r="N266" s="42"/>
      <c r="O266" s="2"/>
      <c r="P266" s="8"/>
      <c r="Q266" s="42"/>
      <c r="R266" s="2"/>
      <c r="S266" s="8"/>
      <c r="T266" s="42"/>
      <c r="U266" s="2"/>
      <c r="V266" s="8"/>
      <c r="W266" s="2">
        <v>1630215</v>
      </c>
      <c r="X266" s="2"/>
      <c r="Y266" s="7"/>
    </row>
    <row r="267" spans="1:25" x14ac:dyDescent="0.35">
      <c r="A267" s="44" t="s">
        <v>1271</v>
      </c>
      <c r="B267" s="2">
        <v>460710</v>
      </c>
      <c r="C267" s="2"/>
      <c r="D267" s="7"/>
      <c r="E267" s="2">
        <v>74880</v>
      </c>
      <c r="F267" s="2"/>
      <c r="G267" s="7"/>
      <c r="H267" s="2">
        <v>31950</v>
      </c>
      <c r="I267" s="2"/>
      <c r="J267" s="7"/>
      <c r="K267" s="42"/>
      <c r="L267" s="2"/>
      <c r="M267" s="8"/>
      <c r="N267" s="42"/>
      <c r="O267" s="2"/>
      <c r="P267" s="8"/>
      <c r="Q267" s="42"/>
      <c r="R267" s="2"/>
      <c r="S267" s="8"/>
      <c r="T267" s="42"/>
      <c r="U267" s="2"/>
      <c r="V267" s="8"/>
      <c r="W267" s="2">
        <v>567540</v>
      </c>
      <c r="X267" s="2"/>
      <c r="Y267" s="7"/>
    </row>
    <row r="268" spans="1:25" x14ac:dyDescent="0.35">
      <c r="A268" s="44" t="s">
        <v>1272</v>
      </c>
      <c r="B268" s="2">
        <v>137490</v>
      </c>
      <c r="C268" s="2"/>
      <c r="D268" s="7"/>
      <c r="E268" s="2">
        <v>20220</v>
      </c>
      <c r="F268" s="2"/>
      <c r="G268" s="7"/>
      <c r="H268" s="2">
        <v>19365</v>
      </c>
      <c r="I268" s="2"/>
      <c r="J268" s="7"/>
      <c r="K268" s="42"/>
      <c r="L268" s="2"/>
      <c r="M268" s="8"/>
      <c r="N268" s="42"/>
      <c r="O268" s="2"/>
      <c r="P268" s="8"/>
      <c r="Q268" s="42"/>
      <c r="R268" s="2"/>
      <c r="S268" s="8"/>
      <c r="T268" s="42"/>
      <c r="U268" s="2"/>
      <c r="V268" s="8"/>
      <c r="W268" s="2">
        <v>177075</v>
      </c>
      <c r="X268" s="2"/>
      <c r="Y268" s="7"/>
    </row>
    <row r="269" spans="1:25" x14ac:dyDescent="0.35">
      <c r="A269" s="44" t="s">
        <v>1273</v>
      </c>
      <c r="B269" s="2">
        <v>661215</v>
      </c>
      <c r="C269" s="2"/>
      <c r="D269" s="7"/>
      <c r="E269" s="2">
        <v>172800</v>
      </c>
      <c r="F269" s="2"/>
      <c r="G269" s="7"/>
      <c r="H269" s="2">
        <v>9240</v>
      </c>
      <c r="I269" s="2"/>
      <c r="J269" s="7"/>
      <c r="K269" s="42"/>
      <c r="L269" s="2"/>
      <c r="M269" s="8"/>
      <c r="N269" s="42"/>
      <c r="O269" s="2"/>
      <c r="P269" s="8"/>
      <c r="Q269" s="42"/>
      <c r="R269" s="2"/>
      <c r="S269" s="8"/>
      <c r="T269" s="42"/>
      <c r="U269" s="2"/>
      <c r="V269" s="8"/>
      <c r="W269" s="2">
        <v>843255</v>
      </c>
      <c r="X269" s="2"/>
      <c r="Y269" s="7"/>
    </row>
    <row r="270" spans="1:25" x14ac:dyDescent="0.35">
      <c r="A270" s="44" t="s">
        <v>1274</v>
      </c>
      <c r="B270" s="2">
        <v>118530</v>
      </c>
      <c r="C270" s="2"/>
      <c r="D270" s="7"/>
      <c r="E270" s="2">
        <v>59910</v>
      </c>
      <c r="F270" s="2"/>
      <c r="G270" s="7"/>
      <c r="H270" s="2">
        <v>19020</v>
      </c>
      <c r="I270" s="2"/>
      <c r="J270" s="7"/>
      <c r="K270" s="42"/>
      <c r="L270" s="2"/>
      <c r="M270" s="8"/>
      <c r="N270" s="42"/>
      <c r="O270" s="2"/>
      <c r="P270" s="8"/>
      <c r="Q270" s="42"/>
      <c r="R270" s="2"/>
      <c r="S270" s="8"/>
      <c r="T270" s="42"/>
      <c r="U270" s="2"/>
      <c r="V270" s="8"/>
      <c r="W270" s="2">
        <v>197460</v>
      </c>
      <c r="X270" s="2"/>
      <c r="Y270" s="7"/>
    </row>
    <row r="271" spans="1:25" x14ac:dyDescent="0.35">
      <c r="A271" s="44" t="s">
        <v>1275</v>
      </c>
      <c r="B271" s="2">
        <v>131430</v>
      </c>
      <c r="C271" s="2"/>
      <c r="D271" s="7"/>
      <c r="E271" s="2">
        <v>33720</v>
      </c>
      <c r="F271" s="2"/>
      <c r="G271" s="7"/>
      <c r="H271" s="2">
        <v>16140</v>
      </c>
      <c r="I271" s="2"/>
      <c r="J271" s="7"/>
      <c r="K271" s="42"/>
      <c r="L271" s="2"/>
      <c r="M271" s="8"/>
      <c r="N271" s="42"/>
      <c r="O271" s="2"/>
      <c r="P271" s="8"/>
      <c r="Q271" s="42"/>
      <c r="R271" s="2"/>
      <c r="S271" s="8"/>
      <c r="T271" s="42"/>
      <c r="U271" s="2"/>
      <c r="V271" s="8"/>
      <c r="W271" s="2">
        <v>181290</v>
      </c>
      <c r="X271" s="2"/>
      <c r="Y271" s="7"/>
    </row>
    <row r="272" spans="1:25" x14ac:dyDescent="0.35">
      <c r="A272" s="44" t="s">
        <v>1276</v>
      </c>
      <c r="B272" s="2">
        <v>8700</v>
      </c>
      <c r="C272" s="2"/>
      <c r="D272" s="7"/>
      <c r="E272" s="2"/>
      <c r="F272" s="2"/>
      <c r="G272" s="7"/>
      <c r="H272" s="2"/>
      <c r="I272" s="2"/>
      <c r="J272" s="7"/>
      <c r="K272" s="42"/>
      <c r="L272" s="2"/>
      <c r="M272" s="8"/>
      <c r="N272" s="42"/>
      <c r="O272" s="2"/>
      <c r="P272" s="8"/>
      <c r="Q272" s="42"/>
      <c r="R272" s="2"/>
      <c r="S272" s="8"/>
      <c r="T272" s="42"/>
      <c r="U272" s="2"/>
      <c r="V272" s="8"/>
      <c r="W272" s="2">
        <v>8700</v>
      </c>
      <c r="X272" s="2"/>
      <c r="Y272" s="7"/>
    </row>
    <row r="273" spans="1:25" x14ac:dyDescent="0.35">
      <c r="A273" s="44" t="s">
        <v>1277</v>
      </c>
      <c r="B273" s="2">
        <v>39240</v>
      </c>
      <c r="C273" s="2"/>
      <c r="D273" s="7"/>
      <c r="E273" s="2">
        <v>9060</v>
      </c>
      <c r="F273" s="2"/>
      <c r="G273" s="7"/>
      <c r="H273" s="2">
        <v>13605</v>
      </c>
      <c r="I273" s="2"/>
      <c r="J273" s="7"/>
      <c r="K273" s="42"/>
      <c r="L273" s="2"/>
      <c r="M273" s="8"/>
      <c r="N273" s="42"/>
      <c r="O273" s="2"/>
      <c r="P273" s="8"/>
      <c r="Q273" s="42"/>
      <c r="R273" s="2"/>
      <c r="S273" s="8"/>
      <c r="T273" s="42"/>
      <c r="U273" s="2"/>
      <c r="V273" s="8"/>
      <c r="W273" s="2">
        <v>61905</v>
      </c>
      <c r="X273" s="2"/>
      <c r="Y273" s="7"/>
    </row>
    <row r="274" spans="1:25" x14ac:dyDescent="0.35">
      <c r="A274" s="44" t="s">
        <v>1278</v>
      </c>
      <c r="B274" s="2">
        <v>65310</v>
      </c>
      <c r="C274" s="2"/>
      <c r="D274" s="7"/>
      <c r="E274" s="2">
        <v>23670</v>
      </c>
      <c r="F274" s="2"/>
      <c r="G274" s="7"/>
      <c r="H274" s="2">
        <v>19260</v>
      </c>
      <c r="I274" s="2"/>
      <c r="J274" s="7"/>
      <c r="K274" s="42"/>
      <c r="L274" s="2"/>
      <c r="M274" s="8"/>
      <c r="N274" s="42"/>
      <c r="O274" s="2"/>
      <c r="P274" s="8"/>
      <c r="Q274" s="42"/>
      <c r="R274" s="2"/>
      <c r="S274" s="8"/>
      <c r="T274" s="42"/>
      <c r="U274" s="2"/>
      <c r="V274" s="8"/>
      <c r="W274" s="2">
        <v>108240</v>
      </c>
      <c r="X274" s="2"/>
      <c r="Y274" s="7"/>
    </row>
    <row r="275" spans="1:25" x14ac:dyDescent="0.35">
      <c r="A275" s="44" t="s">
        <v>1279</v>
      </c>
      <c r="B275" s="2">
        <v>250410</v>
      </c>
      <c r="C275" s="2"/>
      <c r="D275" s="7"/>
      <c r="E275" s="2">
        <v>100980</v>
      </c>
      <c r="F275" s="2"/>
      <c r="G275" s="7"/>
      <c r="H275" s="2">
        <v>34995</v>
      </c>
      <c r="I275" s="2"/>
      <c r="J275" s="7"/>
      <c r="K275" s="42"/>
      <c r="L275" s="2"/>
      <c r="M275" s="8"/>
      <c r="N275" s="42"/>
      <c r="O275" s="2"/>
      <c r="P275" s="8"/>
      <c r="Q275" s="42"/>
      <c r="R275" s="2"/>
      <c r="S275" s="8"/>
      <c r="T275" s="42"/>
      <c r="U275" s="2"/>
      <c r="V275" s="8"/>
      <c r="W275" s="2">
        <v>386385</v>
      </c>
      <c r="X275" s="2"/>
      <c r="Y275" s="7"/>
    </row>
    <row r="276" spans="1:25" x14ac:dyDescent="0.35">
      <c r="A276" s="44" t="s">
        <v>1280</v>
      </c>
      <c r="B276" s="2"/>
      <c r="C276" s="2"/>
      <c r="D276" s="7"/>
      <c r="E276" s="2">
        <v>6480</v>
      </c>
      <c r="F276" s="2"/>
      <c r="G276" s="7"/>
      <c r="H276" s="2"/>
      <c r="I276" s="2"/>
      <c r="J276" s="7"/>
      <c r="K276" s="42"/>
      <c r="L276" s="2"/>
      <c r="M276" s="8"/>
      <c r="N276" s="42"/>
      <c r="O276" s="2"/>
      <c r="P276" s="8"/>
      <c r="Q276" s="42"/>
      <c r="R276" s="2"/>
      <c r="S276" s="8"/>
      <c r="T276" s="42"/>
      <c r="U276" s="2"/>
      <c r="V276" s="8"/>
      <c r="W276" s="2">
        <v>6480</v>
      </c>
      <c r="X276" s="2"/>
      <c r="Y276" s="7"/>
    </row>
    <row r="277" spans="1:25" x14ac:dyDescent="0.35">
      <c r="A277" s="44" t="s">
        <v>1281</v>
      </c>
      <c r="B277" s="2">
        <v>7320</v>
      </c>
      <c r="C277" s="2"/>
      <c r="D277" s="7"/>
      <c r="E277" s="2"/>
      <c r="F277" s="2"/>
      <c r="G277" s="7"/>
      <c r="H277" s="2"/>
      <c r="I277" s="2"/>
      <c r="J277" s="7"/>
      <c r="K277" s="42"/>
      <c r="L277" s="2"/>
      <c r="M277" s="8"/>
      <c r="N277" s="42"/>
      <c r="O277" s="2"/>
      <c r="P277" s="8"/>
      <c r="Q277" s="42"/>
      <c r="R277" s="2"/>
      <c r="S277" s="8"/>
      <c r="T277" s="42"/>
      <c r="U277" s="2"/>
      <c r="V277" s="8"/>
      <c r="W277" s="2">
        <v>7320</v>
      </c>
      <c r="X277" s="2"/>
      <c r="Y277" s="7"/>
    </row>
    <row r="278" spans="1:25" x14ac:dyDescent="0.35">
      <c r="A278" s="44" t="s">
        <v>1282</v>
      </c>
      <c r="B278" s="2">
        <v>578325</v>
      </c>
      <c r="C278" s="2"/>
      <c r="D278" s="7"/>
      <c r="E278" s="2">
        <v>143970</v>
      </c>
      <c r="F278" s="2"/>
      <c r="G278" s="7"/>
      <c r="H278" s="2">
        <v>60570</v>
      </c>
      <c r="I278" s="2"/>
      <c r="J278" s="7"/>
      <c r="K278" s="42"/>
      <c r="L278" s="2"/>
      <c r="M278" s="8"/>
      <c r="N278" s="42"/>
      <c r="O278" s="2"/>
      <c r="P278" s="8"/>
      <c r="Q278" s="42"/>
      <c r="R278" s="2"/>
      <c r="S278" s="8"/>
      <c r="T278" s="42"/>
      <c r="U278" s="2"/>
      <c r="V278" s="8"/>
      <c r="W278" s="2">
        <v>782865</v>
      </c>
      <c r="X278" s="2"/>
      <c r="Y278" s="7"/>
    </row>
    <row r="279" spans="1:25" x14ac:dyDescent="0.35">
      <c r="A279" s="44" t="s">
        <v>1283</v>
      </c>
      <c r="B279" s="2">
        <v>45735</v>
      </c>
      <c r="C279" s="2"/>
      <c r="D279" s="7"/>
      <c r="E279" s="2">
        <v>18180</v>
      </c>
      <c r="F279" s="2"/>
      <c r="G279" s="7"/>
      <c r="H279" s="2">
        <v>870</v>
      </c>
      <c r="I279" s="2"/>
      <c r="J279" s="7"/>
      <c r="K279" s="42"/>
      <c r="L279" s="2"/>
      <c r="M279" s="8"/>
      <c r="N279" s="42"/>
      <c r="O279" s="2"/>
      <c r="P279" s="8"/>
      <c r="Q279" s="42"/>
      <c r="R279" s="2"/>
      <c r="S279" s="8"/>
      <c r="T279" s="42"/>
      <c r="U279" s="2"/>
      <c r="V279" s="8"/>
      <c r="W279" s="2">
        <v>64785</v>
      </c>
      <c r="X279" s="2"/>
      <c r="Y279" s="7"/>
    </row>
    <row r="280" spans="1:25" x14ac:dyDescent="0.35">
      <c r="A280" s="44" t="s">
        <v>1284</v>
      </c>
      <c r="B280" s="2">
        <v>296280</v>
      </c>
      <c r="C280" s="2"/>
      <c r="D280" s="7"/>
      <c r="E280" s="2">
        <v>158790</v>
      </c>
      <c r="F280" s="2"/>
      <c r="G280" s="7"/>
      <c r="H280" s="2">
        <v>24210</v>
      </c>
      <c r="I280" s="2"/>
      <c r="J280" s="7"/>
      <c r="K280" s="42"/>
      <c r="L280" s="2"/>
      <c r="M280" s="8"/>
      <c r="N280" s="42"/>
      <c r="O280" s="2"/>
      <c r="P280" s="8"/>
      <c r="Q280" s="42"/>
      <c r="R280" s="2"/>
      <c r="S280" s="8"/>
      <c r="T280" s="42"/>
      <c r="U280" s="2"/>
      <c r="V280" s="8"/>
      <c r="W280" s="2">
        <v>479280</v>
      </c>
      <c r="X280" s="2"/>
      <c r="Y280" s="7"/>
    </row>
    <row r="281" spans="1:25" x14ac:dyDescent="0.35">
      <c r="A281" s="44" t="s">
        <v>1285</v>
      </c>
      <c r="B281" s="2">
        <v>145125</v>
      </c>
      <c r="C281" s="2"/>
      <c r="D281" s="7"/>
      <c r="E281" s="2">
        <v>72750</v>
      </c>
      <c r="F281" s="2"/>
      <c r="G281" s="7"/>
      <c r="H281" s="2">
        <v>18180</v>
      </c>
      <c r="I281" s="2"/>
      <c r="J281" s="7"/>
      <c r="K281" s="42"/>
      <c r="L281" s="2"/>
      <c r="M281" s="8"/>
      <c r="N281" s="42"/>
      <c r="O281" s="2"/>
      <c r="P281" s="8"/>
      <c r="Q281" s="42"/>
      <c r="R281" s="2"/>
      <c r="S281" s="8"/>
      <c r="T281" s="42"/>
      <c r="U281" s="2"/>
      <c r="V281" s="8"/>
      <c r="W281" s="2">
        <v>236055</v>
      </c>
      <c r="X281" s="2"/>
      <c r="Y281" s="7"/>
    </row>
    <row r="282" spans="1:25" x14ac:dyDescent="0.35">
      <c r="A282" s="44" t="s">
        <v>1286</v>
      </c>
      <c r="B282" s="2">
        <v>543075</v>
      </c>
      <c r="C282" s="2"/>
      <c r="D282" s="7"/>
      <c r="E282" s="2">
        <v>163770</v>
      </c>
      <c r="F282" s="2"/>
      <c r="G282" s="7"/>
      <c r="H282" s="2">
        <v>78930</v>
      </c>
      <c r="I282" s="2"/>
      <c r="J282" s="7"/>
      <c r="K282" s="42"/>
      <c r="L282" s="2"/>
      <c r="M282" s="8"/>
      <c r="N282" s="42"/>
      <c r="O282" s="2"/>
      <c r="P282" s="8"/>
      <c r="Q282" s="42"/>
      <c r="R282" s="2"/>
      <c r="S282" s="8"/>
      <c r="T282" s="42"/>
      <c r="U282" s="2"/>
      <c r="V282" s="8"/>
      <c r="W282" s="2">
        <v>785775</v>
      </c>
      <c r="X282" s="2"/>
      <c r="Y282" s="7"/>
    </row>
    <row r="283" spans="1:25" x14ac:dyDescent="0.35">
      <c r="A283" s="44" t="s">
        <v>1287</v>
      </c>
      <c r="B283" s="2">
        <v>1536570</v>
      </c>
      <c r="C283" s="2"/>
      <c r="D283" s="7"/>
      <c r="E283" s="2">
        <v>439740</v>
      </c>
      <c r="F283" s="2"/>
      <c r="G283" s="7"/>
      <c r="H283" s="2">
        <v>128070</v>
      </c>
      <c r="I283" s="2"/>
      <c r="J283" s="7"/>
      <c r="K283" s="42"/>
      <c r="L283" s="2"/>
      <c r="M283" s="8"/>
      <c r="N283" s="42"/>
      <c r="O283" s="2"/>
      <c r="P283" s="8"/>
      <c r="Q283" s="42"/>
      <c r="R283" s="2"/>
      <c r="S283" s="8"/>
      <c r="T283" s="42"/>
      <c r="U283" s="2"/>
      <c r="V283" s="8"/>
      <c r="W283" s="2">
        <v>2104380</v>
      </c>
      <c r="X283" s="2"/>
      <c r="Y283" s="7"/>
    </row>
    <row r="284" spans="1:25" x14ac:dyDescent="0.35">
      <c r="A284" s="44" t="s">
        <v>1288</v>
      </c>
      <c r="B284" s="2">
        <v>261570</v>
      </c>
      <c r="C284" s="2"/>
      <c r="D284" s="7"/>
      <c r="E284" s="2">
        <v>123630</v>
      </c>
      <c r="F284" s="2"/>
      <c r="G284" s="7"/>
      <c r="H284" s="2">
        <v>49320</v>
      </c>
      <c r="I284" s="2"/>
      <c r="J284" s="7"/>
      <c r="K284" s="42"/>
      <c r="L284" s="2"/>
      <c r="M284" s="8"/>
      <c r="N284" s="42"/>
      <c r="O284" s="2"/>
      <c r="P284" s="8"/>
      <c r="Q284" s="42"/>
      <c r="R284" s="2"/>
      <c r="S284" s="8"/>
      <c r="T284" s="42"/>
      <c r="U284" s="2"/>
      <c r="V284" s="8"/>
      <c r="W284" s="2">
        <v>434520</v>
      </c>
      <c r="X284" s="2"/>
      <c r="Y284" s="7"/>
    </row>
    <row r="285" spans="1:25" x14ac:dyDescent="0.35">
      <c r="A285" s="44" t="s">
        <v>1289</v>
      </c>
      <c r="B285" s="2">
        <v>11802810</v>
      </c>
      <c r="C285" s="2"/>
      <c r="D285" s="7"/>
      <c r="E285" s="2">
        <v>19500</v>
      </c>
      <c r="F285" s="2"/>
      <c r="G285" s="7"/>
      <c r="H285" s="2"/>
      <c r="I285" s="2"/>
      <c r="J285" s="7"/>
      <c r="K285" s="42"/>
      <c r="L285" s="2"/>
      <c r="M285" s="8"/>
      <c r="N285" s="42"/>
      <c r="O285" s="2"/>
      <c r="P285" s="8"/>
      <c r="Q285" s="42"/>
      <c r="R285" s="2"/>
      <c r="S285" s="8"/>
      <c r="T285" s="42"/>
      <c r="U285" s="2"/>
      <c r="V285" s="8"/>
      <c r="W285" s="2">
        <v>11822310</v>
      </c>
      <c r="X285" s="2"/>
      <c r="Y285" s="7"/>
    </row>
    <row r="286" spans="1:25" x14ac:dyDescent="0.35">
      <c r="A286" s="44" t="s">
        <v>1290</v>
      </c>
      <c r="B286" s="2">
        <v>53100</v>
      </c>
      <c r="C286" s="2"/>
      <c r="D286" s="7"/>
      <c r="E286" s="2">
        <v>48870</v>
      </c>
      <c r="F286" s="2"/>
      <c r="G286" s="7"/>
      <c r="H286" s="2">
        <v>22980</v>
      </c>
      <c r="I286" s="2"/>
      <c r="J286" s="7"/>
      <c r="K286" s="42"/>
      <c r="L286" s="2"/>
      <c r="M286" s="8"/>
      <c r="N286" s="42"/>
      <c r="O286" s="2"/>
      <c r="P286" s="8"/>
      <c r="Q286" s="42"/>
      <c r="R286" s="2"/>
      <c r="S286" s="8"/>
      <c r="T286" s="42"/>
      <c r="U286" s="2"/>
      <c r="V286" s="8"/>
      <c r="W286" s="2">
        <v>124950</v>
      </c>
      <c r="X286" s="2"/>
      <c r="Y286" s="7"/>
    </row>
    <row r="287" spans="1:25" x14ac:dyDescent="0.35">
      <c r="A287" s="44" t="s">
        <v>1291</v>
      </c>
      <c r="B287" s="2">
        <v>38610</v>
      </c>
      <c r="C287" s="2"/>
      <c r="D287" s="7"/>
      <c r="E287" s="2">
        <v>5280</v>
      </c>
      <c r="F287" s="2"/>
      <c r="G287" s="7"/>
      <c r="H287" s="2">
        <v>2205</v>
      </c>
      <c r="I287" s="2"/>
      <c r="J287" s="7"/>
      <c r="K287" s="42"/>
      <c r="L287" s="2"/>
      <c r="M287" s="8"/>
      <c r="N287" s="42"/>
      <c r="O287" s="2"/>
      <c r="P287" s="8"/>
      <c r="Q287" s="42"/>
      <c r="R287" s="2"/>
      <c r="S287" s="8"/>
      <c r="T287" s="42"/>
      <c r="U287" s="2"/>
      <c r="V287" s="8"/>
      <c r="W287" s="2">
        <v>46095</v>
      </c>
      <c r="X287" s="2"/>
      <c r="Y287" s="7"/>
    </row>
    <row r="288" spans="1:25" x14ac:dyDescent="0.35">
      <c r="A288" s="44" t="s">
        <v>1292</v>
      </c>
      <c r="B288" s="2">
        <v>17190</v>
      </c>
      <c r="C288" s="2"/>
      <c r="D288" s="7"/>
      <c r="E288" s="2">
        <v>13590</v>
      </c>
      <c r="F288" s="2"/>
      <c r="G288" s="7"/>
      <c r="H288" s="2">
        <v>4350</v>
      </c>
      <c r="I288" s="2"/>
      <c r="J288" s="7"/>
      <c r="K288" s="42"/>
      <c r="L288" s="2"/>
      <c r="M288" s="8"/>
      <c r="N288" s="42"/>
      <c r="O288" s="2"/>
      <c r="P288" s="8"/>
      <c r="Q288" s="42"/>
      <c r="R288" s="2"/>
      <c r="S288" s="8"/>
      <c r="T288" s="42"/>
      <c r="U288" s="2"/>
      <c r="V288" s="8"/>
      <c r="W288" s="2">
        <v>35130</v>
      </c>
      <c r="X288" s="2"/>
      <c r="Y288" s="7"/>
    </row>
    <row r="289" spans="1:25" x14ac:dyDescent="0.35">
      <c r="A289" s="44" t="s">
        <v>714</v>
      </c>
      <c r="B289" s="2">
        <v>214995</v>
      </c>
      <c r="C289" s="2"/>
      <c r="D289" s="7"/>
      <c r="E289" s="2">
        <v>30900</v>
      </c>
      <c r="F289" s="2"/>
      <c r="G289" s="7"/>
      <c r="H289" s="2">
        <v>13020</v>
      </c>
      <c r="I289" s="2"/>
      <c r="J289" s="7"/>
      <c r="K289" s="42"/>
      <c r="L289" s="2"/>
      <c r="M289" s="8"/>
      <c r="N289" s="42"/>
      <c r="O289" s="2"/>
      <c r="P289" s="8"/>
      <c r="Q289" s="42"/>
      <c r="R289" s="2"/>
      <c r="S289" s="8"/>
      <c r="T289" s="42"/>
      <c r="U289" s="2"/>
      <c r="V289" s="8"/>
      <c r="W289" s="2">
        <v>258915</v>
      </c>
      <c r="X289" s="2"/>
      <c r="Y289" s="7"/>
    </row>
    <row r="290" spans="1:25" x14ac:dyDescent="0.35">
      <c r="A290" s="44" t="s">
        <v>1293</v>
      </c>
      <c r="B290" s="2">
        <v>112710</v>
      </c>
      <c r="C290" s="2"/>
      <c r="D290" s="7"/>
      <c r="E290" s="2">
        <v>34650</v>
      </c>
      <c r="F290" s="2"/>
      <c r="G290" s="7"/>
      <c r="H290" s="2">
        <v>9570</v>
      </c>
      <c r="I290" s="2"/>
      <c r="J290" s="7"/>
      <c r="K290" s="42"/>
      <c r="L290" s="2"/>
      <c r="M290" s="8"/>
      <c r="N290" s="42"/>
      <c r="O290" s="2"/>
      <c r="P290" s="8"/>
      <c r="Q290" s="42"/>
      <c r="R290" s="2"/>
      <c r="S290" s="8"/>
      <c r="T290" s="42"/>
      <c r="U290" s="2"/>
      <c r="V290" s="8"/>
      <c r="W290" s="2">
        <v>156930</v>
      </c>
      <c r="X290" s="2"/>
      <c r="Y290" s="7"/>
    </row>
    <row r="291" spans="1:25" x14ac:dyDescent="0.35">
      <c r="A291" s="44" t="s">
        <v>1294</v>
      </c>
      <c r="B291" s="2">
        <v>171405</v>
      </c>
      <c r="C291" s="2"/>
      <c r="D291" s="7"/>
      <c r="E291" s="2">
        <v>69150</v>
      </c>
      <c r="F291" s="2"/>
      <c r="G291" s="7"/>
      <c r="H291" s="2">
        <v>18930</v>
      </c>
      <c r="I291" s="2"/>
      <c r="J291" s="7"/>
      <c r="K291" s="42"/>
      <c r="L291" s="2"/>
      <c r="M291" s="8"/>
      <c r="N291" s="42"/>
      <c r="O291" s="2"/>
      <c r="P291" s="8"/>
      <c r="Q291" s="42"/>
      <c r="R291" s="2"/>
      <c r="S291" s="8"/>
      <c r="T291" s="42"/>
      <c r="U291" s="2"/>
      <c r="V291" s="8"/>
      <c r="W291" s="2">
        <v>259485</v>
      </c>
      <c r="X291" s="2"/>
      <c r="Y291" s="7"/>
    </row>
    <row r="292" spans="1:25" x14ac:dyDescent="0.35">
      <c r="A292" s="44" t="s">
        <v>1295</v>
      </c>
      <c r="B292" s="2">
        <v>4410</v>
      </c>
      <c r="C292" s="2"/>
      <c r="D292" s="7"/>
      <c r="E292" s="2">
        <v>1560</v>
      </c>
      <c r="F292" s="2"/>
      <c r="G292" s="7"/>
      <c r="H292" s="2"/>
      <c r="I292" s="2"/>
      <c r="J292" s="7"/>
      <c r="K292" s="42"/>
      <c r="L292" s="2"/>
      <c r="M292" s="8"/>
      <c r="N292" s="42"/>
      <c r="O292" s="2"/>
      <c r="P292" s="8"/>
      <c r="Q292" s="42"/>
      <c r="R292" s="2"/>
      <c r="S292" s="8"/>
      <c r="T292" s="42"/>
      <c r="U292" s="2"/>
      <c r="V292" s="8"/>
      <c r="W292" s="2">
        <v>5970</v>
      </c>
      <c r="X292" s="2"/>
      <c r="Y292" s="7"/>
    </row>
    <row r="293" spans="1:25" x14ac:dyDescent="0.35">
      <c r="A293" s="44" t="s">
        <v>1296</v>
      </c>
      <c r="B293" s="2">
        <v>6060</v>
      </c>
      <c r="C293" s="2"/>
      <c r="D293" s="7"/>
      <c r="E293" s="2"/>
      <c r="F293" s="2"/>
      <c r="G293" s="7"/>
      <c r="H293" s="2"/>
      <c r="I293" s="2"/>
      <c r="J293" s="7"/>
      <c r="K293" s="42"/>
      <c r="L293" s="2"/>
      <c r="M293" s="8"/>
      <c r="N293" s="42"/>
      <c r="O293" s="2"/>
      <c r="P293" s="8"/>
      <c r="Q293" s="42"/>
      <c r="R293" s="2"/>
      <c r="S293" s="8"/>
      <c r="T293" s="42"/>
      <c r="U293" s="2"/>
      <c r="V293" s="8"/>
      <c r="W293" s="2">
        <v>6060</v>
      </c>
      <c r="X293" s="2"/>
      <c r="Y293" s="7"/>
    </row>
    <row r="294" spans="1:25" x14ac:dyDescent="0.35">
      <c r="A294" s="44" t="s">
        <v>1297</v>
      </c>
      <c r="B294" s="2">
        <v>501360</v>
      </c>
      <c r="C294" s="2"/>
      <c r="D294" s="7"/>
      <c r="E294" s="2">
        <v>171990</v>
      </c>
      <c r="F294" s="2"/>
      <c r="G294" s="7"/>
      <c r="H294" s="2">
        <v>37215</v>
      </c>
      <c r="I294" s="2"/>
      <c r="J294" s="7"/>
      <c r="K294" s="42"/>
      <c r="L294" s="2"/>
      <c r="M294" s="8"/>
      <c r="N294" s="42"/>
      <c r="O294" s="2"/>
      <c r="P294" s="8"/>
      <c r="Q294" s="42"/>
      <c r="R294" s="2"/>
      <c r="S294" s="8"/>
      <c r="T294" s="42"/>
      <c r="U294" s="2"/>
      <c r="V294" s="8"/>
      <c r="W294" s="2">
        <v>710565</v>
      </c>
      <c r="X294" s="2"/>
      <c r="Y294" s="7"/>
    </row>
    <row r="295" spans="1:25" x14ac:dyDescent="0.35">
      <c r="A295" s="44" t="s">
        <v>1298</v>
      </c>
      <c r="B295" s="2">
        <v>488490</v>
      </c>
      <c r="C295" s="2"/>
      <c r="D295" s="7"/>
      <c r="E295" s="2">
        <v>165390</v>
      </c>
      <c r="F295" s="2"/>
      <c r="G295" s="7"/>
      <c r="H295" s="2">
        <v>53520</v>
      </c>
      <c r="I295" s="2"/>
      <c r="J295" s="7"/>
      <c r="K295" s="42"/>
      <c r="L295" s="2"/>
      <c r="M295" s="8"/>
      <c r="N295" s="42"/>
      <c r="O295" s="2"/>
      <c r="P295" s="8"/>
      <c r="Q295" s="42"/>
      <c r="R295" s="2"/>
      <c r="S295" s="8"/>
      <c r="T295" s="42"/>
      <c r="U295" s="2"/>
      <c r="V295" s="8"/>
      <c r="W295" s="2">
        <v>707400</v>
      </c>
      <c r="X295" s="2"/>
      <c r="Y295" s="7"/>
    </row>
    <row r="296" spans="1:25" x14ac:dyDescent="0.35">
      <c r="A296" s="44" t="s">
        <v>1299</v>
      </c>
      <c r="B296" s="2">
        <v>212460</v>
      </c>
      <c r="C296" s="2"/>
      <c r="D296" s="7"/>
      <c r="E296" s="2">
        <v>69090</v>
      </c>
      <c r="F296" s="2"/>
      <c r="G296" s="7"/>
      <c r="H296" s="2">
        <v>63825</v>
      </c>
      <c r="I296" s="2"/>
      <c r="J296" s="7"/>
      <c r="K296" s="42"/>
      <c r="L296" s="2"/>
      <c r="M296" s="8"/>
      <c r="N296" s="42"/>
      <c r="O296" s="2"/>
      <c r="P296" s="8"/>
      <c r="Q296" s="42"/>
      <c r="R296" s="2"/>
      <c r="S296" s="8"/>
      <c r="T296" s="42"/>
      <c r="U296" s="2"/>
      <c r="V296" s="8"/>
      <c r="W296" s="2">
        <v>345375</v>
      </c>
      <c r="X296" s="2"/>
      <c r="Y296" s="7"/>
    </row>
    <row r="297" spans="1:25" x14ac:dyDescent="0.35">
      <c r="A297" s="44" t="s">
        <v>1300</v>
      </c>
      <c r="B297" s="2">
        <v>14400</v>
      </c>
      <c r="C297" s="2"/>
      <c r="D297" s="7"/>
      <c r="E297" s="2">
        <v>3690</v>
      </c>
      <c r="F297" s="2"/>
      <c r="G297" s="7"/>
      <c r="H297" s="2"/>
      <c r="I297" s="2"/>
      <c r="J297" s="7"/>
      <c r="K297" s="42"/>
      <c r="L297" s="2"/>
      <c r="M297" s="8"/>
      <c r="N297" s="42"/>
      <c r="O297" s="2"/>
      <c r="P297" s="8"/>
      <c r="Q297" s="42"/>
      <c r="R297" s="2"/>
      <c r="S297" s="8"/>
      <c r="T297" s="42"/>
      <c r="U297" s="2"/>
      <c r="V297" s="8"/>
      <c r="W297" s="2">
        <v>18090</v>
      </c>
      <c r="X297" s="2"/>
      <c r="Y297" s="7"/>
    </row>
    <row r="298" spans="1:25" x14ac:dyDescent="0.35">
      <c r="A298" s="44" t="s">
        <v>1301</v>
      </c>
      <c r="B298" s="2">
        <v>127965</v>
      </c>
      <c r="C298" s="2"/>
      <c r="D298" s="7"/>
      <c r="E298" s="2">
        <v>41940</v>
      </c>
      <c r="F298" s="2"/>
      <c r="G298" s="7"/>
      <c r="H298" s="2">
        <v>14760</v>
      </c>
      <c r="I298" s="2"/>
      <c r="J298" s="7"/>
      <c r="K298" s="42"/>
      <c r="L298" s="2"/>
      <c r="M298" s="8"/>
      <c r="N298" s="42"/>
      <c r="O298" s="2"/>
      <c r="P298" s="8"/>
      <c r="Q298" s="42"/>
      <c r="R298" s="2"/>
      <c r="S298" s="8"/>
      <c r="T298" s="42"/>
      <c r="U298" s="2"/>
      <c r="V298" s="8"/>
      <c r="W298" s="2">
        <v>184665</v>
      </c>
      <c r="X298" s="2"/>
      <c r="Y298" s="7"/>
    </row>
    <row r="299" spans="1:25" x14ac:dyDescent="0.35">
      <c r="A299" s="44" t="s">
        <v>1302</v>
      </c>
      <c r="B299" s="2">
        <v>1494390</v>
      </c>
      <c r="C299" s="2"/>
      <c r="D299" s="7"/>
      <c r="E299" s="2">
        <v>383970</v>
      </c>
      <c r="F299" s="2"/>
      <c r="G299" s="7"/>
      <c r="H299" s="2">
        <v>225315</v>
      </c>
      <c r="I299" s="2"/>
      <c r="J299" s="7"/>
      <c r="K299" s="42"/>
      <c r="L299" s="2"/>
      <c r="M299" s="8"/>
      <c r="N299" s="42"/>
      <c r="O299" s="2"/>
      <c r="P299" s="8"/>
      <c r="Q299" s="42"/>
      <c r="R299" s="2"/>
      <c r="S299" s="8"/>
      <c r="T299" s="42"/>
      <c r="U299" s="2"/>
      <c r="V299" s="8"/>
      <c r="W299" s="2">
        <v>2103675</v>
      </c>
      <c r="X299" s="2"/>
      <c r="Y299" s="7"/>
    </row>
    <row r="300" spans="1:25" x14ac:dyDescent="0.35">
      <c r="A300" s="44" t="s">
        <v>1303</v>
      </c>
      <c r="B300" s="2">
        <v>30195</v>
      </c>
      <c r="C300" s="2"/>
      <c r="D300" s="7"/>
      <c r="E300" s="2">
        <v>19770</v>
      </c>
      <c r="F300" s="2"/>
      <c r="G300" s="7"/>
      <c r="H300" s="2"/>
      <c r="I300" s="2"/>
      <c r="J300" s="7"/>
      <c r="K300" s="42"/>
      <c r="L300" s="2"/>
      <c r="M300" s="8"/>
      <c r="N300" s="42"/>
      <c r="O300" s="2"/>
      <c r="P300" s="8"/>
      <c r="Q300" s="42"/>
      <c r="R300" s="2"/>
      <c r="S300" s="8"/>
      <c r="T300" s="42"/>
      <c r="U300" s="2"/>
      <c r="V300" s="8"/>
      <c r="W300" s="2">
        <v>49965</v>
      </c>
      <c r="X300" s="2"/>
      <c r="Y300" s="7"/>
    </row>
    <row r="301" spans="1:25" x14ac:dyDescent="0.35">
      <c r="A301" s="44" t="s">
        <v>1304</v>
      </c>
      <c r="B301" s="2">
        <v>351690</v>
      </c>
      <c r="C301" s="2"/>
      <c r="D301" s="7"/>
      <c r="E301" s="2">
        <v>62970</v>
      </c>
      <c r="F301" s="2"/>
      <c r="G301" s="7"/>
      <c r="H301" s="2">
        <v>28395</v>
      </c>
      <c r="I301" s="2"/>
      <c r="J301" s="7"/>
      <c r="K301" s="42"/>
      <c r="L301" s="2"/>
      <c r="M301" s="8"/>
      <c r="N301" s="42"/>
      <c r="O301" s="2"/>
      <c r="P301" s="8"/>
      <c r="Q301" s="42"/>
      <c r="R301" s="2"/>
      <c r="S301" s="8"/>
      <c r="T301" s="42"/>
      <c r="U301" s="2"/>
      <c r="V301" s="8"/>
      <c r="W301" s="2">
        <v>443055</v>
      </c>
      <c r="X301" s="2"/>
      <c r="Y301" s="7"/>
    </row>
    <row r="302" spans="1:25" x14ac:dyDescent="0.35">
      <c r="A302" s="44" t="s">
        <v>1305</v>
      </c>
      <c r="B302" s="2">
        <v>117075</v>
      </c>
      <c r="C302" s="2"/>
      <c r="D302" s="7"/>
      <c r="E302" s="2">
        <v>53700</v>
      </c>
      <c r="F302" s="2"/>
      <c r="G302" s="7"/>
      <c r="H302" s="2">
        <v>4350</v>
      </c>
      <c r="I302" s="2"/>
      <c r="J302" s="7"/>
      <c r="K302" s="42"/>
      <c r="L302" s="2"/>
      <c r="M302" s="8"/>
      <c r="N302" s="42"/>
      <c r="O302" s="2"/>
      <c r="P302" s="8"/>
      <c r="Q302" s="42"/>
      <c r="R302" s="2"/>
      <c r="S302" s="8"/>
      <c r="T302" s="42"/>
      <c r="U302" s="2"/>
      <c r="V302" s="8"/>
      <c r="W302" s="2">
        <v>175125</v>
      </c>
      <c r="X302" s="2"/>
      <c r="Y302" s="7"/>
    </row>
    <row r="303" spans="1:25" x14ac:dyDescent="0.35">
      <c r="A303" s="44" t="s">
        <v>113</v>
      </c>
      <c r="B303" s="2">
        <v>4662120</v>
      </c>
      <c r="C303" s="2"/>
      <c r="D303" s="7"/>
      <c r="E303" s="2">
        <v>1243080</v>
      </c>
      <c r="F303" s="2"/>
      <c r="G303" s="7"/>
      <c r="H303" s="2">
        <v>386460</v>
      </c>
      <c r="I303" s="2"/>
      <c r="J303" s="7"/>
      <c r="K303" s="42"/>
      <c r="L303" s="2"/>
      <c r="M303" s="8"/>
      <c r="N303" s="42"/>
      <c r="O303" s="2"/>
      <c r="P303" s="8"/>
      <c r="Q303" s="42"/>
      <c r="R303" s="2"/>
      <c r="S303" s="8"/>
      <c r="T303" s="42"/>
      <c r="U303" s="2"/>
      <c r="V303" s="8"/>
      <c r="W303" s="2">
        <v>6291660</v>
      </c>
      <c r="X303" s="2"/>
      <c r="Y303" s="7"/>
    </row>
    <row r="304" spans="1:25" x14ac:dyDescent="0.35">
      <c r="A304" s="44" t="s">
        <v>1306</v>
      </c>
      <c r="B304" s="2">
        <v>128640</v>
      </c>
      <c r="C304" s="2"/>
      <c r="D304" s="7"/>
      <c r="E304" s="2">
        <v>30390</v>
      </c>
      <c r="F304" s="2"/>
      <c r="G304" s="7"/>
      <c r="H304" s="2">
        <v>840</v>
      </c>
      <c r="I304" s="2"/>
      <c r="J304" s="7"/>
      <c r="K304" s="42"/>
      <c r="L304" s="2"/>
      <c r="M304" s="8"/>
      <c r="N304" s="42"/>
      <c r="O304" s="2"/>
      <c r="P304" s="8"/>
      <c r="Q304" s="42"/>
      <c r="R304" s="2"/>
      <c r="S304" s="8"/>
      <c r="T304" s="42"/>
      <c r="U304" s="2"/>
      <c r="V304" s="8"/>
      <c r="W304" s="2">
        <v>159870</v>
      </c>
      <c r="X304" s="2"/>
      <c r="Y304" s="7"/>
    </row>
    <row r="305" spans="1:25" x14ac:dyDescent="0.35">
      <c r="A305" s="44" t="s">
        <v>1307</v>
      </c>
      <c r="B305" s="2">
        <v>301440</v>
      </c>
      <c r="C305" s="2"/>
      <c r="D305" s="7"/>
      <c r="E305" s="2">
        <v>103200</v>
      </c>
      <c r="F305" s="2"/>
      <c r="G305" s="7"/>
      <c r="H305" s="2">
        <v>67095</v>
      </c>
      <c r="I305" s="2"/>
      <c r="J305" s="7"/>
      <c r="K305" s="42"/>
      <c r="L305" s="2"/>
      <c r="M305" s="8"/>
      <c r="N305" s="42"/>
      <c r="O305" s="2"/>
      <c r="P305" s="8"/>
      <c r="Q305" s="42"/>
      <c r="R305" s="2"/>
      <c r="S305" s="8"/>
      <c r="T305" s="42"/>
      <c r="U305" s="2"/>
      <c r="V305" s="8"/>
      <c r="W305" s="2">
        <v>471735</v>
      </c>
      <c r="X305" s="2"/>
      <c r="Y305" s="7"/>
    </row>
    <row r="306" spans="1:25" x14ac:dyDescent="0.35">
      <c r="A306" s="44" t="s">
        <v>1308</v>
      </c>
      <c r="B306" s="2">
        <v>376425</v>
      </c>
      <c r="C306" s="2"/>
      <c r="D306" s="7"/>
      <c r="E306" s="2">
        <v>128100</v>
      </c>
      <c r="F306" s="2"/>
      <c r="G306" s="7"/>
      <c r="H306" s="2">
        <v>2610</v>
      </c>
      <c r="I306" s="2"/>
      <c r="J306" s="7"/>
      <c r="K306" s="42"/>
      <c r="L306" s="2"/>
      <c r="M306" s="8"/>
      <c r="N306" s="42"/>
      <c r="O306" s="2"/>
      <c r="P306" s="8"/>
      <c r="Q306" s="42"/>
      <c r="R306" s="2"/>
      <c r="S306" s="8"/>
      <c r="T306" s="42"/>
      <c r="U306" s="2"/>
      <c r="V306" s="8"/>
      <c r="W306" s="2">
        <v>507135</v>
      </c>
      <c r="X306" s="2"/>
      <c r="Y306" s="7"/>
    </row>
    <row r="307" spans="1:25" x14ac:dyDescent="0.35">
      <c r="A307" s="44" t="s">
        <v>1309</v>
      </c>
      <c r="B307" s="2">
        <v>1327035</v>
      </c>
      <c r="C307" s="2"/>
      <c r="D307" s="7"/>
      <c r="E307" s="2">
        <v>371700</v>
      </c>
      <c r="F307" s="2"/>
      <c r="G307" s="7"/>
      <c r="H307" s="2">
        <v>162510</v>
      </c>
      <c r="I307" s="2"/>
      <c r="J307" s="7"/>
      <c r="K307" s="42"/>
      <c r="L307" s="2"/>
      <c r="M307" s="8"/>
      <c r="N307" s="42"/>
      <c r="O307" s="2"/>
      <c r="P307" s="8"/>
      <c r="Q307" s="42"/>
      <c r="R307" s="2"/>
      <c r="S307" s="8"/>
      <c r="T307" s="42"/>
      <c r="U307" s="2"/>
      <c r="V307" s="8"/>
      <c r="W307" s="2">
        <v>1861245</v>
      </c>
      <c r="X307" s="2"/>
      <c r="Y307" s="7"/>
    </row>
    <row r="308" spans="1:25" x14ac:dyDescent="0.35">
      <c r="A308" s="44" t="s">
        <v>1310</v>
      </c>
      <c r="B308" s="2">
        <v>1293585</v>
      </c>
      <c r="C308" s="2"/>
      <c r="D308" s="7"/>
      <c r="E308" s="2">
        <v>378060</v>
      </c>
      <c r="F308" s="2"/>
      <c r="G308" s="7"/>
      <c r="H308" s="2">
        <v>145155</v>
      </c>
      <c r="I308" s="2"/>
      <c r="J308" s="7"/>
      <c r="K308" s="42"/>
      <c r="L308" s="2"/>
      <c r="M308" s="8"/>
      <c r="N308" s="42"/>
      <c r="O308" s="2"/>
      <c r="P308" s="8"/>
      <c r="Q308" s="42"/>
      <c r="R308" s="2"/>
      <c r="S308" s="8"/>
      <c r="T308" s="42"/>
      <c r="U308" s="2"/>
      <c r="V308" s="8"/>
      <c r="W308" s="2">
        <v>1816800</v>
      </c>
      <c r="X308" s="2"/>
      <c r="Y308" s="7"/>
    </row>
    <row r="309" spans="1:25" x14ac:dyDescent="0.35">
      <c r="A309" s="44" t="s">
        <v>1311</v>
      </c>
      <c r="B309" s="2">
        <v>113145</v>
      </c>
      <c r="C309" s="2"/>
      <c r="D309" s="7"/>
      <c r="E309" s="2">
        <v>40590</v>
      </c>
      <c r="F309" s="2"/>
      <c r="G309" s="7"/>
      <c r="H309" s="2">
        <v>10875</v>
      </c>
      <c r="I309" s="2"/>
      <c r="J309" s="7"/>
      <c r="K309" s="42"/>
      <c r="L309" s="2"/>
      <c r="M309" s="8"/>
      <c r="N309" s="42"/>
      <c r="O309" s="2"/>
      <c r="P309" s="8"/>
      <c r="Q309" s="42"/>
      <c r="R309" s="2"/>
      <c r="S309" s="8"/>
      <c r="T309" s="42"/>
      <c r="U309" s="2"/>
      <c r="V309" s="8"/>
      <c r="W309" s="2">
        <v>164610</v>
      </c>
      <c r="X309" s="2"/>
      <c r="Y309" s="7"/>
    </row>
    <row r="310" spans="1:25" x14ac:dyDescent="0.35">
      <c r="A310" s="44" t="s">
        <v>1312</v>
      </c>
      <c r="B310" s="2">
        <v>1514175</v>
      </c>
      <c r="C310" s="2"/>
      <c r="D310" s="7"/>
      <c r="E310" s="2">
        <v>444630</v>
      </c>
      <c r="F310" s="2"/>
      <c r="G310" s="7"/>
      <c r="H310" s="2">
        <v>135870</v>
      </c>
      <c r="I310" s="2"/>
      <c r="J310" s="7"/>
      <c r="K310" s="42"/>
      <c r="L310" s="2"/>
      <c r="M310" s="8"/>
      <c r="N310" s="42"/>
      <c r="O310" s="2"/>
      <c r="P310" s="8"/>
      <c r="Q310" s="42"/>
      <c r="R310" s="2"/>
      <c r="S310" s="8"/>
      <c r="T310" s="42"/>
      <c r="U310" s="2"/>
      <c r="V310" s="8"/>
      <c r="W310" s="2">
        <v>2094675</v>
      </c>
      <c r="X310" s="2"/>
      <c r="Y310" s="7"/>
    </row>
    <row r="311" spans="1:25" x14ac:dyDescent="0.35">
      <c r="A311" s="44" t="s">
        <v>1313</v>
      </c>
      <c r="B311" s="2">
        <v>1954170</v>
      </c>
      <c r="C311" s="2"/>
      <c r="D311" s="7"/>
      <c r="E311" s="2">
        <v>669780</v>
      </c>
      <c r="F311" s="2"/>
      <c r="G311" s="7"/>
      <c r="H311" s="2">
        <v>142725</v>
      </c>
      <c r="I311" s="2"/>
      <c r="J311" s="7"/>
      <c r="K311" s="42"/>
      <c r="L311" s="2"/>
      <c r="M311" s="8"/>
      <c r="N311" s="42"/>
      <c r="O311" s="2"/>
      <c r="P311" s="8"/>
      <c r="Q311" s="42"/>
      <c r="R311" s="2"/>
      <c r="S311" s="8"/>
      <c r="T311" s="42"/>
      <c r="U311" s="2"/>
      <c r="V311" s="8"/>
      <c r="W311" s="2">
        <v>2766675</v>
      </c>
      <c r="X311" s="2"/>
      <c r="Y311" s="7"/>
    </row>
    <row r="312" spans="1:25" x14ac:dyDescent="0.35">
      <c r="A312" s="44" t="s">
        <v>1314</v>
      </c>
      <c r="B312" s="2">
        <v>242940</v>
      </c>
      <c r="C312" s="2"/>
      <c r="D312" s="7"/>
      <c r="E312" s="2">
        <v>105780</v>
      </c>
      <c r="F312" s="2"/>
      <c r="G312" s="7"/>
      <c r="H312" s="2">
        <v>17265</v>
      </c>
      <c r="I312" s="2"/>
      <c r="J312" s="7"/>
      <c r="K312" s="42"/>
      <c r="L312" s="2"/>
      <c r="M312" s="8"/>
      <c r="N312" s="42"/>
      <c r="O312" s="2"/>
      <c r="P312" s="8"/>
      <c r="Q312" s="42"/>
      <c r="R312" s="2"/>
      <c r="S312" s="8"/>
      <c r="T312" s="42"/>
      <c r="U312" s="2"/>
      <c r="V312" s="8"/>
      <c r="W312" s="2">
        <v>365985</v>
      </c>
      <c r="X312" s="2"/>
      <c r="Y312" s="7"/>
    </row>
    <row r="313" spans="1:25" x14ac:dyDescent="0.35">
      <c r="A313" s="44" t="s">
        <v>1315</v>
      </c>
      <c r="B313" s="2">
        <v>1816875</v>
      </c>
      <c r="C313" s="2"/>
      <c r="D313" s="7"/>
      <c r="E313" s="2">
        <v>508050</v>
      </c>
      <c r="F313" s="2"/>
      <c r="G313" s="7"/>
      <c r="H313" s="2">
        <v>245250</v>
      </c>
      <c r="I313" s="2"/>
      <c r="J313" s="7"/>
      <c r="K313" s="42"/>
      <c r="L313" s="2"/>
      <c r="M313" s="8"/>
      <c r="N313" s="42"/>
      <c r="O313" s="2"/>
      <c r="P313" s="8"/>
      <c r="Q313" s="42"/>
      <c r="R313" s="2"/>
      <c r="S313" s="8"/>
      <c r="T313" s="42"/>
      <c r="U313" s="2"/>
      <c r="V313" s="8"/>
      <c r="W313" s="2">
        <v>2570175</v>
      </c>
      <c r="X313" s="2"/>
      <c r="Y313" s="7"/>
    </row>
    <row r="314" spans="1:25" x14ac:dyDescent="0.35">
      <c r="A314" s="44" t="s">
        <v>457</v>
      </c>
      <c r="B314" s="2">
        <v>291690</v>
      </c>
      <c r="C314" s="2"/>
      <c r="D314" s="7"/>
      <c r="E314" s="2">
        <v>89280</v>
      </c>
      <c r="F314" s="2"/>
      <c r="G314" s="7"/>
      <c r="H314" s="2">
        <v>42765</v>
      </c>
      <c r="I314" s="2"/>
      <c r="J314" s="7"/>
      <c r="K314" s="42"/>
      <c r="L314" s="2"/>
      <c r="M314" s="8"/>
      <c r="N314" s="42"/>
      <c r="O314" s="2"/>
      <c r="P314" s="8"/>
      <c r="Q314" s="42"/>
      <c r="R314" s="2"/>
      <c r="S314" s="8"/>
      <c r="T314" s="42"/>
      <c r="U314" s="2"/>
      <c r="V314" s="8"/>
      <c r="W314" s="2">
        <v>423735</v>
      </c>
      <c r="X314" s="2"/>
      <c r="Y314" s="7"/>
    </row>
    <row r="315" spans="1:25" x14ac:dyDescent="0.35">
      <c r="A315" s="44" t="s">
        <v>1316</v>
      </c>
      <c r="B315" s="2">
        <v>176130</v>
      </c>
      <c r="C315" s="2"/>
      <c r="D315" s="7"/>
      <c r="E315" s="2">
        <v>39990</v>
      </c>
      <c r="F315" s="2"/>
      <c r="G315" s="7"/>
      <c r="H315" s="2">
        <v>42450</v>
      </c>
      <c r="I315" s="2"/>
      <c r="J315" s="7"/>
      <c r="K315" s="42"/>
      <c r="L315" s="2"/>
      <c r="M315" s="8"/>
      <c r="N315" s="42"/>
      <c r="O315" s="2"/>
      <c r="P315" s="8"/>
      <c r="Q315" s="42"/>
      <c r="R315" s="2"/>
      <c r="S315" s="8"/>
      <c r="T315" s="42"/>
      <c r="U315" s="2"/>
      <c r="V315" s="8"/>
      <c r="W315" s="2">
        <v>258570</v>
      </c>
      <c r="X315" s="2"/>
      <c r="Y315" s="7"/>
    </row>
    <row r="316" spans="1:25" x14ac:dyDescent="0.35">
      <c r="A316" s="44" t="s">
        <v>1317</v>
      </c>
      <c r="B316" s="2">
        <v>1331580</v>
      </c>
      <c r="C316" s="2"/>
      <c r="D316" s="7"/>
      <c r="E316" s="2">
        <v>453720</v>
      </c>
      <c r="F316" s="2"/>
      <c r="G316" s="7"/>
      <c r="H316" s="2">
        <v>116985</v>
      </c>
      <c r="I316" s="2"/>
      <c r="J316" s="7"/>
      <c r="K316" s="42"/>
      <c r="L316" s="2"/>
      <c r="M316" s="8"/>
      <c r="N316" s="42"/>
      <c r="O316" s="2"/>
      <c r="P316" s="8"/>
      <c r="Q316" s="42"/>
      <c r="R316" s="2"/>
      <c r="S316" s="8"/>
      <c r="T316" s="42"/>
      <c r="U316" s="2"/>
      <c r="V316" s="8"/>
      <c r="W316" s="2">
        <v>1902285</v>
      </c>
      <c r="X316" s="2"/>
      <c r="Y316" s="7"/>
    </row>
    <row r="317" spans="1:25" x14ac:dyDescent="0.35">
      <c r="A317" s="44" t="s">
        <v>1318</v>
      </c>
      <c r="B317" s="2">
        <v>56370</v>
      </c>
      <c r="C317" s="2"/>
      <c r="D317" s="7"/>
      <c r="E317" s="2">
        <v>19230</v>
      </c>
      <c r="F317" s="2"/>
      <c r="G317" s="7"/>
      <c r="H317" s="2">
        <v>5220</v>
      </c>
      <c r="I317" s="2"/>
      <c r="J317" s="7"/>
      <c r="K317" s="42"/>
      <c r="L317" s="2"/>
      <c r="M317" s="8"/>
      <c r="N317" s="42"/>
      <c r="O317" s="2"/>
      <c r="P317" s="8"/>
      <c r="Q317" s="42"/>
      <c r="R317" s="2"/>
      <c r="S317" s="8"/>
      <c r="T317" s="42"/>
      <c r="U317" s="2"/>
      <c r="V317" s="8"/>
      <c r="W317" s="2">
        <v>80820</v>
      </c>
      <c r="X317" s="2"/>
      <c r="Y317" s="7"/>
    </row>
    <row r="318" spans="1:25" x14ac:dyDescent="0.35">
      <c r="A318" s="44" t="s">
        <v>1319</v>
      </c>
      <c r="B318" s="2">
        <v>241425</v>
      </c>
      <c r="C318" s="2"/>
      <c r="D318" s="7"/>
      <c r="E318" s="2">
        <v>75480</v>
      </c>
      <c r="F318" s="2"/>
      <c r="G318" s="7"/>
      <c r="H318" s="2">
        <v>16230</v>
      </c>
      <c r="I318" s="2"/>
      <c r="J318" s="7"/>
      <c r="K318" s="42"/>
      <c r="L318" s="2"/>
      <c r="M318" s="8"/>
      <c r="N318" s="42"/>
      <c r="O318" s="2"/>
      <c r="P318" s="8"/>
      <c r="Q318" s="42"/>
      <c r="R318" s="2"/>
      <c r="S318" s="8"/>
      <c r="T318" s="42"/>
      <c r="U318" s="2"/>
      <c r="V318" s="8"/>
      <c r="W318" s="2">
        <v>333135</v>
      </c>
      <c r="X318" s="2"/>
      <c r="Y318" s="7"/>
    </row>
    <row r="319" spans="1:25" x14ac:dyDescent="0.35">
      <c r="A319" s="44" t="s">
        <v>1320</v>
      </c>
      <c r="B319" s="2">
        <v>860805</v>
      </c>
      <c r="C319" s="2"/>
      <c r="D319" s="7"/>
      <c r="E319" s="2">
        <v>283590</v>
      </c>
      <c r="F319" s="2"/>
      <c r="G319" s="7"/>
      <c r="H319" s="2">
        <v>72375</v>
      </c>
      <c r="I319" s="2"/>
      <c r="J319" s="7"/>
      <c r="K319" s="42"/>
      <c r="L319" s="2"/>
      <c r="M319" s="8"/>
      <c r="N319" s="42"/>
      <c r="O319" s="2"/>
      <c r="P319" s="8"/>
      <c r="Q319" s="42"/>
      <c r="R319" s="2"/>
      <c r="S319" s="8"/>
      <c r="T319" s="42"/>
      <c r="U319" s="2"/>
      <c r="V319" s="8"/>
      <c r="W319" s="2">
        <v>1216770</v>
      </c>
      <c r="X319" s="2"/>
      <c r="Y319" s="7"/>
    </row>
    <row r="320" spans="1:25" x14ac:dyDescent="0.35">
      <c r="A320" s="44" t="s">
        <v>1321</v>
      </c>
      <c r="B320" s="2">
        <v>10560</v>
      </c>
      <c r="C320" s="2"/>
      <c r="D320" s="7"/>
      <c r="E320" s="2"/>
      <c r="F320" s="2"/>
      <c r="G320" s="7"/>
      <c r="H320" s="2"/>
      <c r="I320" s="2"/>
      <c r="J320" s="7"/>
      <c r="K320" s="42"/>
      <c r="L320" s="2"/>
      <c r="M320" s="8"/>
      <c r="N320" s="42"/>
      <c r="O320" s="2"/>
      <c r="P320" s="8"/>
      <c r="Q320" s="42"/>
      <c r="R320" s="2"/>
      <c r="S320" s="8"/>
      <c r="T320" s="42"/>
      <c r="U320" s="2"/>
      <c r="V320" s="8"/>
      <c r="W320" s="2">
        <v>10560</v>
      </c>
      <c r="X320" s="2"/>
      <c r="Y320" s="7"/>
    </row>
    <row r="321" spans="1:25" x14ac:dyDescent="0.35">
      <c r="A321" s="44" t="s">
        <v>1322</v>
      </c>
      <c r="B321" s="2">
        <v>1313025</v>
      </c>
      <c r="C321" s="2"/>
      <c r="D321" s="7"/>
      <c r="E321" s="2">
        <v>444210</v>
      </c>
      <c r="F321" s="2"/>
      <c r="G321" s="7"/>
      <c r="H321" s="2">
        <v>128700</v>
      </c>
      <c r="I321" s="2"/>
      <c r="J321" s="7"/>
      <c r="K321" s="42"/>
      <c r="L321" s="2"/>
      <c r="M321" s="8"/>
      <c r="N321" s="42"/>
      <c r="O321" s="2"/>
      <c r="P321" s="8"/>
      <c r="Q321" s="42"/>
      <c r="R321" s="2"/>
      <c r="S321" s="8"/>
      <c r="T321" s="42"/>
      <c r="U321" s="2"/>
      <c r="V321" s="8"/>
      <c r="W321" s="2">
        <v>1885935</v>
      </c>
      <c r="X321" s="2"/>
      <c r="Y321" s="7"/>
    </row>
    <row r="322" spans="1:25" x14ac:dyDescent="0.35">
      <c r="A322" s="44" t="s">
        <v>1323</v>
      </c>
      <c r="B322" s="2">
        <v>185205</v>
      </c>
      <c r="C322" s="2"/>
      <c r="D322" s="7"/>
      <c r="E322" s="2">
        <v>271380</v>
      </c>
      <c r="F322" s="2"/>
      <c r="G322" s="7"/>
      <c r="H322" s="2">
        <v>26625</v>
      </c>
      <c r="I322" s="2"/>
      <c r="J322" s="7"/>
      <c r="K322" s="42"/>
      <c r="L322" s="2"/>
      <c r="M322" s="8"/>
      <c r="N322" s="42"/>
      <c r="O322" s="2"/>
      <c r="P322" s="8"/>
      <c r="Q322" s="42"/>
      <c r="R322" s="2"/>
      <c r="S322" s="8"/>
      <c r="T322" s="42"/>
      <c r="U322" s="2"/>
      <c r="V322" s="8"/>
      <c r="W322" s="2">
        <v>483210</v>
      </c>
      <c r="X322" s="2"/>
      <c r="Y322" s="7"/>
    </row>
    <row r="323" spans="1:25" x14ac:dyDescent="0.35">
      <c r="A323" s="44" t="s">
        <v>1324</v>
      </c>
      <c r="B323" s="2">
        <v>531855</v>
      </c>
      <c r="C323" s="2"/>
      <c r="D323" s="7"/>
      <c r="E323" s="2">
        <v>184110</v>
      </c>
      <c r="F323" s="2"/>
      <c r="G323" s="7"/>
      <c r="H323" s="2">
        <v>57510</v>
      </c>
      <c r="I323" s="2"/>
      <c r="J323" s="7"/>
      <c r="K323" s="42"/>
      <c r="L323" s="2"/>
      <c r="M323" s="8"/>
      <c r="N323" s="42"/>
      <c r="O323" s="2"/>
      <c r="P323" s="8"/>
      <c r="Q323" s="42"/>
      <c r="R323" s="2"/>
      <c r="S323" s="8"/>
      <c r="T323" s="42"/>
      <c r="U323" s="2"/>
      <c r="V323" s="8"/>
      <c r="W323" s="2">
        <v>773475</v>
      </c>
      <c r="X323" s="2"/>
      <c r="Y323" s="7"/>
    </row>
    <row r="324" spans="1:25" x14ac:dyDescent="0.35">
      <c r="A324" s="44" t="s">
        <v>1325</v>
      </c>
      <c r="B324" s="2">
        <v>660</v>
      </c>
      <c r="C324" s="2"/>
      <c r="D324" s="7"/>
      <c r="E324" s="2"/>
      <c r="F324" s="2"/>
      <c r="G324" s="7"/>
      <c r="H324" s="2"/>
      <c r="I324" s="2"/>
      <c r="J324" s="7"/>
      <c r="K324" s="42"/>
      <c r="L324" s="2"/>
      <c r="M324" s="8"/>
      <c r="N324" s="42"/>
      <c r="O324" s="2"/>
      <c r="P324" s="8"/>
      <c r="Q324" s="42"/>
      <c r="R324" s="2"/>
      <c r="S324" s="8"/>
      <c r="T324" s="42"/>
      <c r="U324" s="2"/>
      <c r="V324" s="8"/>
      <c r="W324" s="2">
        <v>660</v>
      </c>
      <c r="X324" s="2"/>
      <c r="Y324" s="7"/>
    </row>
    <row r="325" spans="1:25" x14ac:dyDescent="0.35">
      <c r="A325" s="44" t="s">
        <v>1326</v>
      </c>
      <c r="B325" s="2">
        <v>319350</v>
      </c>
      <c r="C325" s="2"/>
      <c r="D325" s="7"/>
      <c r="E325" s="2">
        <v>146370</v>
      </c>
      <c r="F325" s="2"/>
      <c r="G325" s="7"/>
      <c r="H325" s="2">
        <v>41550</v>
      </c>
      <c r="I325" s="2"/>
      <c r="J325" s="7"/>
      <c r="K325" s="42"/>
      <c r="L325" s="2"/>
      <c r="M325" s="8"/>
      <c r="N325" s="42"/>
      <c r="O325" s="2"/>
      <c r="P325" s="8"/>
      <c r="Q325" s="42"/>
      <c r="R325" s="2"/>
      <c r="S325" s="8"/>
      <c r="T325" s="42"/>
      <c r="U325" s="2"/>
      <c r="V325" s="8"/>
      <c r="W325" s="2">
        <v>507270</v>
      </c>
      <c r="X325" s="2"/>
      <c r="Y325" s="7"/>
    </row>
    <row r="326" spans="1:25" x14ac:dyDescent="0.35">
      <c r="A326" s="44" t="s">
        <v>1327</v>
      </c>
      <c r="B326" s="2">
        <v>108690</v>
      </c>
      <c r="C326" s="2"/>
      <c r="D326" s="7"/>
      <c r="E326" s="2">
        <v>68520</v>
      </c>
      <c r="F326" s="2"/>
      <c r="G326" s="7"/>
      <c r="H326" s="2">
        <v>23220</v>
      </c>
      <c r="I326" s="2"/>
      <c r="J326" s="7"/>
      <c r="K326" s="42"/>
      <c r="L326" s="2"/>
      <c r="M326" s="8"/>
      <c r="N326" s="42"/>
      <c r="O326" s="2"/>
      <c r="P326" s="8"/>
      <c r="Q326" s="42"/>
      <c r="R326" s="2"/>
      <c r="S326" s="8"/>
      <c r="T326" s="42"/>
      <c r="U326" s="2"/>
      <c r="V326" s="8"/>
      <c r="W326" s="2">
        <v>200430</v>
      </c>
      <c r="X326" s="2"/>
      <c r="Y326" s="7"/>
    </row>
    <row r="327" spans="1:25" x14ac:dyDescent="0.35">
      <c r="A327" s="44" t="s">
        <v>1328</v>
      </c>
      <c r="B327" s="2">
        <v>134925</v>
      </c>
      <c r="C327" s="2"/>
      <c r="D327" s="7"/>
      <c r="E327" s="2">
        <v>99210</v>
      </c>
      <c r="F327" s="2"/>
      <c r="G327" s="7"/>
      <c r="H327" s="2">
        <v>28830</v>
      </c>
      <c r="I327" s="2"/>
      <c r="J327" s="7"/>
      <c r="K327" s="42"/>
      <c r="L327" s="2"/>
      <c r="M327" s="8"/>
      <c r="N327" s="42"/>
      <c r="O327" s="2"/>
      <c r="P327" s="8"/>
      <c r="Q327" s="42"/>
      <c r="R327" s="2"/>
      <c r="S327" s="8"/>
      <c r="T327" s="42"/>
      <c r="U327" s="2"/>
      <c r="V327" s="8"/>
      <c r="W327" s="2">
        <v>262965</v>
      </c>
      <c r="X327" s="2"/>
      <c r="Y327" s="7"/>
    </row>
    <row r="328" spans="1:25" x14ac:dyDescent="0.35">
      <c r="A328" s="44" t="s">
        <v>1329</v>
      </c>
      <c r="B328" s="2">
        <v>342675</v>
      </c>
      <c r="C328" s="2"/>
      <c r="D328" s="7"/>
      <c r="E328" s="2">
        <v>189810</v>
      </c>
      <c r="F328" s="2"/>
      <c r="G328" s="7"/>
      <c r="H328" s="2">
        <v>58680</v>
      </c>
      <c r="I328" s="2"/>
      <c r="J328" s="7"/>
      <c r="K328" s="42"/>
      <c r="L328" s="2"/>
      <c r="M328" s="8"/>
      <c r="N328" s="42"/>
      <c r="O328" s="2"/>
      <c r="P328" s="8"/>
      <c r="Q328" s="42"/>
      <c r="R328" s="2"/>
      <c r="S328" s="8"/>
      <c r="T328" s="42"/>
      <c r="U328" s="2"/>
      <c r="V328" s="8"/>
      <c r="W328" s="2">
        <v>591165</v>
      </c>
      <c r="X328" s="2"/>
      <c r="Y328" s="7"/>
    </row>
    <row r="329" spans="1:25" x14ac:dyDescent="0.35">
      <c r="A329" s="44" t="s">
        <v>1330</v>
      </c>
      <c r="B329" s="2">
        <v>165600</v>
      </c>
      <c r="C329" s="2"/>
      <c r="D329" s="7"/>
      <c r="E329" s="2">
        <v>62220</v>
      </c>
      <c r="F329" s="2"/>
      <c r="G329" s="7"/>
      <c r="H329" s="2">
        <v>21795</v>
      </c>
      <c r="I329" s="2"/>
      <c r="J329" s="7"/>
      <c r="K329" s="42"/>
      <c r="L329" s="2"/>
      <c r="M329" s="8"/>
      <c r="N329" s="42"/>
      <c r="O329" s="2"/>
      <c r="P329" s="8"/>
      <c r="Q329" s="42"/>
      <c r="R329" s="2"/>
      <c r="S329" s="8"/>
      <c r="T329" s="42"/>
      <c r="U329" s="2"/>
      <c r="V329" s="8"/>
      <c r="W329" s="2">
        <v>249615</v>
      </c>
      <c r="X329" s="2"/>
      <c r="Y329" s="7"/>
    </row>
    <row r="330" spans="1:25" x14ac:dyDescent="0.35">
      <c r="A330" s="44" t="s">
        <v>1331</v>
      </c>
      <c r="B330" s="2">
        <v>1172325</v>
      </c>
      <c r="C330" s="2"/>
      <c r="D330" s="7"/>
      <c r="E330" s="2">
        <v>348240</v>
      </c>
      <c r="F330" s="2"/>
      <c r="G330" s="7"/>
      <c r="H330" s="2">
        <v>90825</v>
      </c>
      <c r="I330" s="2"/>
      <c r="J330" s="7"/>
      <c r="K330" s="42"/>
      <c r="L330" s="2"/>
      <c r="M330" s="8"/>
      <c r="N330" s="42"/>
      <c r="O330" s="2"/>
      <c r="P330" s="8"/>
      <c r="Q330" s="42"/>
      <c r="R330" s="2"/>
      <c r="S330" s="8"/>
      <c r="T330" s="42"/>
      <c r="U330" s="2"/>
      <c r="V330" s="8"/>
      <c r="W330" s="2">
        <v>1611390</v>
      </c>
      <c r="X330" s="2"/>
      <c r="Y330" s="7"/>
    </row>
    <row r="331" spans="1:25" x14ac:dyDescent="0.35">
      <c r="A331" s="44" t="s">
        <v>1332</v>
      </c>
      <c r="B331" s="2">
        <v>276780</v>
      </c>
      <c r="C331" s="2"/>
      <c r="D331" s="7"/>
      <c r="E331" s="2">
        <v>87660</v>
      </c>
      <c r="F331" s="2"/>
      <c r="G331" s="7"/>
      <c r="H331" s="2">
        <v>36240</v>
      </c>
      <c r="I331" s="2"/>
      <c r="J331" s="7"/>
      <c r="K331" s="42"/>
      <c r="L331" s="2"/>
      <c r="M331" s="8"/>
      <c r="N331" s="42"/>
      <c r="O331" s="2"/>
      <c r="P331" s="8"/>
      <c r="Q331" s="42"/>
      <c r="R331" s="2"/>
      <c r="S331" s="8"/>
      <c r="T331" s="42"/>
      <c r="U331" s="2"/>
      <c r="V331" s="8"/>
      <c r="W331" s="2">
        <v>400680</v>
      </c>
      <c r="X331" s="2"/>
      <c r="Y331" s="7"/>
    </row>
    <row r="332" spans="1:25" x14ac:dyDescent="0.35">
      <c r="A332" s="44" t="s">
        <v>1333</v>
      </c>
      <c r="B332" s="2">
        <v>4890</v>
      </c>
      <c r="C332" s="2"/>
      <c r="D332" s="7"/>
      <c r="E332" s="2"/>
      <c r="F332" s="2"/>
      <c r="G332" s="7"/>
      <c r="H332" s="2">
        <v>840</v>
      </c>
      <c r="I332" s="2"/>
      <c r="J332" s="7"/>
      <c r="K332" s="42"/>
      <c r="L332" s="2"/>
      <c r="M332" s="8"/>
      <c r="N332" s="42"/>
      <c r="O332" s="2"/>
      <c r="P332" s="8"/>
      <c r="Q332" s="42"/>
      <c r="R332" s="2"/>
      <c r="S332" s="8"/>
      <c r="T332" s="42"/>
      <c r="U332" s="2"/>
      <c r="V332" s="8"/>
      <c r="W332" s="2">
        <v>5730</v>
      </c>
      <c r="X332" s="2"/>
      <c r="Y332" s="7"/>
    </row>
    <row r="333" spans="1:25" x14ac:dyDescent="0.35">
      <c r="A333" s="44" t="s">
        <v>1334</v>
      </c>
      <c r="B333" s="2">
        <v>742485</v>
      </c>
      <c r="C333" s="2"/>
      <c r="D333" s="7"/>
      <c r="E333" s="2">
        <v>304170</v>
      </c>
      <c r="F333" s="2"/>
      <c r="G333" s="7"/>
      <c r="H333" s="2">
        <v>96810</v>
      </c>
      <c r="I333" s="2"/>
      <c r="J333" s="7"/>
      <c r="K333" s="42"/>
      <c r="L333" s="2"/>
      <c r="M333" s="8"/>
      <c r="N333" s="42"/>
      <c r="O333" s="2"/>
      <c r="P333" s="8"/>
      <c r="Q333" s="42"/>
      <c r="R333" s="2"/>
      <c r="S333" s="8"/>
      <c r="T333" s="42"/>
      <c r="U333" s="2"/>
      <c r="V333" s="8"/>
      <c r="W333" s="2">
        <v>1143465</v>
      </c>
      <c r="X333" s="2"/>
      <c r="Y333" s="7"/>
    </row>
    <row r="334" spans="1:25" x14ac:dyDescent="0.35">
      <c r="A334" s="44" t="s">
        <v>1335</v>
      </c>
      <c r="B334" s="2">
        <v>2685855</v>
      </c>
      <c r="C334" s="2"/>
      <c r="D334" s="7"/>
      <c r="E334" s="2">
        <v>954000</v>
      </c>
      <c r="F334" s="2"/>
      <c r="G334" s="7"/>
      <c r="H334" s="2">
        <v>377595</v>
      </c>
      <c r="I334" s="2"/>
      <c r="J334" s="7"/>
      <c r="K334" s="42"/>
      <c r="L334" s="2"/>
      <c r="M334" s="8"/>
      <c r="N334" s="42"/>
      <c r="O334" s="2"/>
      <c r="P334" s="8"/>
      <c r="Q334" s="42"/>
      <c r="R334" s="2"/>
      <c r="S334" s="8"/>
      <c r="T334" s="42"/>
      <c r="U334" s="2"/>
      <c r="V334" s="8"/>
      <c r="W334" s="2">
        <v>4017450</v>
      </c>
      <c r="X334" s="2"/>
      <c r="Y334" s="7"/>
    </row>
    <row r="335" spans="1:25" x14ac:dyDescent="0.35">
      <c r="A335" s="44" t="s">
        <v>1336</v>
      </c>
      <c r="B335" s="2">
        <v>756390</v>
      </c>
      <c r="C335" s="2"/>
      <c r="D335" s="7"/>
      <c r="E335" s="2">
        <v>264090</v>
      </c>
      <c r="F335" s="2"/>
      <c r="G335" s="7"/>
      <c r="H335" s="2">
        <v>64050</v>
      </c>
      <c r="I335" s="2"/>
      <c r="J335" s="7"/>
      <c r="K335" s="42"/>
      <c r="L335" s="2"/>
      <c r="M335" s="8"/>
      <c r="N335" s="42"/>
      <c r="O335" s="2"/>
      <c r="P335" s="8"/>
      <c r="Q335" s="42"/>
      <c r="R335" s="2"/>
      <c r="S335" s="8"/>
      <c r="T335" s="42"/>
      <c r="U335" s="2"/>
      <c r="V335" s="8"/>
      <c r="W335" s="2">
        <v>1084530</v>
      </c>
      <c r="X335" s="2"/>
      <c r="Y335" s="7"/>
    </row>
    <row r="336" spans="1:25" x14ac:dyDescent="0.35">
      <c r="A336" s="44" t="s">
        <v>1337</v>
      </c>
      <c r="B336" s="2">
        <v>6300</v>
      </c>
      <c r="C336" s="2"/>
      <c r="D336" s="7"/>
      <c r="E336" s="2">
        <v>2430</v>
      </c>
      <c r="F336" s="2"/>
      <c r="G336" s="7"/>
      <c r="H336" s="2">
        <v>1740</v>
      </c>
      <c r="I336" s="2"/>
      <c r="J336" s="7"/>
      <c r="K336" s="42"/>
      <c r="L336" s="2"/>
      <c r="M336" s="8"/>
      <c r="N336" s="42"/>
      <c r="O336" s="2"/>
      <c r="P336" s="8"/>
      <c r="Q336" s="42"/>
      <c r="R336" s="2"/>
      <c r="S336" s="8"/>
      <c r="T336" s="42"/>
      <c r="U336" s="2"/>
      <c r="V336" s="8"/>
      <c r="W336" s="2">
        <v>10470</v>
      </c>
      <c r="X336" s="2"/>
      <c r="Y336" s="7"/>
    </row>
    <row r="337" spans="1:25" x14ac:dyDescent="0.35">
      <c r="A337" s="44" t="s">
        <v>1338</v>
      </c>
      <c r="B337" s="2">
        <v>17401260</v>
      </c>
      <c r="C337" s="2"/>
      <c r="D337" s="7"/>
      <c r="E337" s="2">
        <v>51780</v>
      </c>
      <c r="F337" s="2"/>
      <c r="G337" s="7"/>
      <c r="H337" s="2">
        <v>702435</v>
      </c>
      <c r="I337" s="2"/>
      <c r="J337" s="7"/>
      <c r="K337" s="42"/>
      <c r="L337" s="2"/>
      <c r="M337" s="8"/>
      <c r="N337" s="42"/>
      <c r="O337" s="2"/>
      <c r="P337" s="8"/>
      <c r="Q337" s="42"/>
      <c r="R337" s="2"/>
      <c r="S337" s="8"/>
      <c r="T337" s="42"/>
      <c r="U337" s="2"/>
      <c r="V337" s="8"/>
      <c r="W337" s="2">
        <v>18155475</v>
      </c>
      <c r="X337" s="2"/>
      <c r="Y337" s="7"/>
    </row>
    <row r="338" spans="1:25" x14ac:dyDescent="0.35">
      <c r="A338" s="44" t="s">
        <v>1339</v>
      </c>
      <c r="B338" s="2">
        <v>150825</v>
      </c>
      <c r="C338" s="2"/>
      <c r="D338" s="7"/>
      <c r="E338" s="2">
        <v>23640</v>
      </c>
      <c r="F338" s="2"/>
      <c r="G338" s="7"/>
      <c r="H338" s="2">
        <v>15225</v>
      </c>
      <c r="I338" s="2"/>
      <c r="J338" s="7"/>
      <c r="K338" s="42"/>
      <c r="L338" s="2"/>
      <c r="M338" s="8"/>
      <c r="N338" s="42"/>
      <c r="O338" s="2"/>
      <c r="P338" s="8"/>
      <c r="Q338" s="42"/>
      <c r="R338" s="2"/>
      <c r="S338" s="8"/>
      <c r="T338" s="42"/>
      <c r="U338" s="2"/>
      <c r="V338" s="8"/>
      <c r="W338" s="2">
        <v>189690</v>
      </c>
      <c r="X338" s="2"/>
      <c r="Y338" s="7"/>
    </row>
    <row r="339" spans="1:25" x14ac:dyDescent="0.35">
      <c r="A339" s="44" t="s">
        <v>1340</v>
      </c>
      <c r="B339" s="2">
        <v>29295</v>
      </c>
      <c r="C339" s="2"/>
      <c r="D339" s="7"/>
      <c r="E339" s="2"/>
      <c r="F339" s="2"/>
      <c r="G339" s="7"/>
      <c r="H339" s="2"/>
      <c r="I339" s="2"/>
      <c r="J339" s="7"/>
      <c r="K339" s="42"/>
      <c r="L339" s="2"/>
      <c r="M339" s="8"/>
      <c r="N339" s="42"/>
      <c r="O339" s="2"/>
      <c r="P339" s="8"/>
      <c r="Q339" s="42"/>
      <c r="R339" s="2"/>
      <c r="S339" s="8"/>
      <c r="T339" s="42"/>
      <c r="U339" s="2"/>
      <c r="V339" s="8"/>
      <c r="W339" s="2">
        <v>29295</v>
      </c>
      <c r="X339" s="2"/>
      <c r="Y339" s="7"/>
    </row>
    <row r="340" spans="1:25" x14ac:dyDescent="0.35">
      <c r="A340" s="44" t="s">
        <v>1341</v>
      </c>
      <c r="B340" s="2">
        <v>1589280</v>
      </c>
      <c r="C340" s="2"/>
      <c r="D340" s="7"/>
      <c r="E340" s="2">
        <v>466200</v>
      </c>
      <c r="F340" s="2"/>
      <c r="G340" s="7"/>
      <c r="H340" s="2">
        <v>172980</v>
      </c>
      <c r="I340" s="2"/>
      <c r="J340" s="7"/>
      <c r="K340" s="42"/>
      <c r="L340" s="2"/>
      <c r="M340" s="8"/>
      <c r="N340" s="42"/>
      <c r="O340" s="2"/>
      <c r="P340" s="8"/>
      <c r="Q340" s="42"/>
      <c r="R340" s="2"/>
      <c r="S340" s="8"/>
      <c r="T340" s="42"/>
      <c r="U340" s="2"/>
      <c r="V340" s="8"/>
      <c r="W340" s="2">
        <v>2228460</v>
      </c>
      <c r="X340" s="2"/>
      <c r="Y340" s="7"/>
    </row>
    <row r="341" spans="1:25" x14ac:dyDescent="0.35">
      <c r="A341" s="44" t="s">
        <v>1342</v>
      </c>
      <c r="B341" s="2">
        <v>657690</v>
      </c>
      <c r="C341" s="2"/>
      <c r="D341" s="7"/>
      <c r="E341" s="2">
        <v>139920</v>
      </c>
      <c r="F341" s="2"/>
      <c r="G341" s="7"/>
      <c r="H341" s="2">
        <v>49365</v>
      </c>
      <c r="I341" s="2"/>
      <c r="J341" s="7"/>
      <c r="K341" s="42"/>
      <c r="L341" s="2"/>
      <c r="M341" s="8"/>
      <c r="N341" s="42"/>
      <c r="O341" s="2"/>
      <c r="P341" s="8"/>
      <c r="Q341" s="42"/>
      <c r="R341" s="2"/>
      <c r="S341" s="8"/>
      <c r="T341" s="42"/>
      <c r="U341" s="2"/>
      <c r="V341" s="8"/>
      <c r="W341" s="2">
        <v>846975</v>
      </c>
      <c r="X341" s="2"/>
      <c r="Y341" s="7"/>
    </row>
    <row r="342" spans="1:25" x14ac:dyDescent="0.35">
      <c r="A342" s="44" t="s">
        <v>1343</v>
      </c>
      <c r="B342" s="2">
        <v>43365</v>
      </c>
      <c r="C342" s="2"/>
      <c r="D342" s="7"/>
      <c r="E342" s="2">
        <v>10320</v>
      </c>
      <c r="F342" s="2"/>
      <c r="G342" s="7"/>
      <c r="H342" s="2">
        <v>3480</v>
      </c>
      <c r="I342" s="2"/>
      <c r="J342" s="7"/>
      <c r="K342" s="42"/>
      <c r="L342" s="2"/>
      <c r="M342" s="8"/>
      <c r="N342" s="42"/>
      <c r="O342" s="2"/>
      <c r="P342" s="8"/>
      <c r="Q342" s="42"/>
      <c r="R342" s="2"/>
      <c r="S342" s="8"/>
      <c r="T342" s="42"/>
      <c r="U342" s="2"/>
      <c r="V342" s="8"/>
      <c r="W342" s="2">
        <v>57165</v>
      </c>
      <c r="X342" s="2"/>
      <c r="Y342" s="7"/>
    </row>
    <row r="343" spans="1:25" x14ac:dyDescent="0.35">
      <c r="A343" s="44" t="s">
        <v>1344</v>
      </c>
      <c r="B343" s="2">
        <v>46605</v>
      </c>
      <c r="C343" s="2"/>
      <c r="D343" s="7"/>
      <c r="E343" s="2">
        <v>21930</v>
      </c>
      <c r="F343" s="2"/>
      <c r="G343" s="7"/>
      <c r="H343" s="2">
        <v>4815</v>
      </c>
      <c r="I343" s="2"/>
      <c r="J343" s="7"/>
      <c r="K343" s="42"/>
      <c r="L343" s="2"/>
      <c r="M343" s="8"/>
      <c r="N343" s="42"/>
      <c r="O343" s="2"/>
      <c r="P343" s="8"/>
      <c r="Q343" s="42"/>
      <c r="R343" s="2"/>
      <c r="S343" s="8"/>
      <c r="T343" s="42"/>
      <c r="U343" s="2"/>
      <c r="V343" s="8"/>
      <c r="W343" s="2">
        <v>73350</v>
      </c>
      <c r="X343" s="2"/>
      <c r="Y343" s="7"/>
    </row>
    <row r="344" spans="1:25" x14ac:dyDescent="0.35">
      <c r="A344" s="44" t="s">
        <v>1345</v>
      </c>
      <c r="B344" s="2">
        <v>5160</v>
      </c>
      <c r="C344" s="2"/>
      <c r="D344" s="7"/>
      <c r="E344" s="2">
        <v>9690</v>
      </c>
      <c r="F344" s="2"/>
      <c r="G344" s="7"/>
      <c r="H344" s="2">
        <v>3450</v>
      </c>
      <c r="I344" s="2"/>
      <c r="J344" s="7"/>
      <c r="K344" s="42"/>
      <c r="L344" s="2"/>
      <c r="M344" s="8"/>
      <c r="N344" s="42"/>
      <c r="O344" s="2"/>
      <c r="P344" s="8"/>
      <c r="Q344" s="42"/>
      <c r="R344" s="2"/>
      <c r="S344" s="8"/>
      <c r="T344" s="42"/>
      <c r="U344" s="2"/>
      <c r="V344" s="8"/>
      <c r="W344" s="2">
        <v>18300</v>
      </c>
      <c r="X344" s="2"/>
      <c r="Y344" s="7"/>
    </row>
    <row r="345" spans="1:25" x14ac:dyDescent="0.35">
      <c r="A345" s="44" t="s">
        <v>1346</v>
      </c>
      <c r="B345" s="2">
        <v>71340</v>
      </c>
      <c r="C345" s="2"/>
      <c r="D345" s="7"/>
      <c r="E345" s="2">
        <v>27750</v>
      </c>
      <c r="F345" s="2"/>
      <c r="G345" s="7"/>
      <c r="H345" s="2">
        <v>16845</v>
      </c>
      <c r="I345" s="2"/>
      <c r="J345" s="7"/>
      <c r="K345" s="42"/>
      <c r="L345" s="2"/>
      <c r="M345" s="8"/>
      <c r="N345" s="42"/>
      <c r="O345" s="2"/>
      <c r="P345" s="8"/>
      <c r="Q345" s="42"/>
      <c r="R345" s="2"/>
      <c r="S345" s="8"/>
      <c r="T345" s="42"/>
      <c r="U345" s="2"/>
      <c r="V345" s="8"/>
      <c r="W345" s="2">
        <v>115935</v>
      </c>
      <c r="X345" s="2"/>
      <c r="Y345" s="7"/>
    </row>
    <row r="346" spans="1:25" x14ac:dyDescent="0.35">
      <c r="A346" s="44" t="s">
        <v>1347</v>
      </c>
      <c r="B346" s="2">
        <v>527925</v>
      </c>
      <c r="C346" s="2"/>
      <c r="D346" s="7"/>
      <c r="E346" s="2">
        <v>248130</v>
      </c>
      <c r="F346" s="2"/>
      <c r="G346" s="7"/>
      <c r="H346" s="2">
        <v>73350</v>
      </c>
      <c r="I346" s="2"/>
      <c r="J346" s="7"/>
      <c r="K346" s="42"/>
      <c r="L346" s="2"/>
      <c r="M346" s="8"/>
      <c r="N346" s="42"/>
      <c r="O346" s="2"/>
      <c r="P346" s="8"/>
      <c r="Q346" s="42"/>
      <c r="R346" s="2"/>
      <c r="S346" s="8"/>
      <c r="T346" s="42"/>
      <c r="U346" s="2"/>
      <c r="V346" s="8"/>
      <c r="W346" s="2">
        <v>849405</v>
      </c>
      <c r="X346" s="2"/>
      <c r="Y346" s="7"/>
    </row>
    <row r="347" spans="1:25" x14ac:dyDescent="0.35">
      <c r="A347" s="44" t="s">
        <v>1348</v>
      </c>
      <c r="B347" s="2">
        <v>406230</v>
      </c>
      <c r="C347" s="2"/>
      <c r="D347" s="7"/>
      <c r="E347" s="2">
        <v>139350</v>
      </c>
      <c r="F347" s="2"/>
      <c r="G347" s="7"/>
      <c r="H347" s="2">
        <v>41790</v>
      </c>
      <c r="I347" s="2"/>
      <c r="J347" s="7"/>
      <c r="K347" s="42"/>
      <c r="L347" s="2"/>
      <c r="M347" s="8"/>
      <c r="N347" s="42"/>
      <c r="O347" s="2"/>
      <c r="P347" s="8"/>
      <c r="Q347" s="42"/>
      <c r="R347" s="2"/>
      <c r="S347" s="8"/>
      <c r="T347" s="42"/>
      <c r="U347" s="2"/>
      <c r="V347" s="8"/>
      <c r="W347" s="2">
        <v>587370</v>
      </c>
      <c r="X347" s="2"/>
      <c r="Y347" s="7"/>
    </row>
    <row r="348" spans="1:25" x14ac:dyDescent="0.35">
      <c r="A348" s="44" t="s">
        <v>1349</v>
      </c>
      <c r="B348" s="2">
        <v>45150</v>
      </c>
      <c r="C348" s="2"/>
      <c r="D348" s="7"/>
      <c r="E348" s="2"/>
      <c r="F348" s="2"/>
      <c r="G348" s="7"/>
      <c r="H348" s="2"/>
      <c r="I348" s="2"/>
      <c r="J348" s="7"/>
      <c r="K348" s="42"/>
      <c r="L348" s="2"/>
      <c r="M348" s="8"/>
      <c r="N348" s="42"/>
      <c r="O348" s="2"/>
      <c r="P348" s="8"/>
      <c r="Q348" s="42"/>
      <c r="R348" s="2"/>
      <c r="S348" s="8"/>
      <c r="T348" s="42"/>
      <c r="U348" s="2"/>
      <c r="V348" s="8"/>
      <c r="W348" s="2">
        <v>45150</v>
      </c>
      <c r="X348" s="2"/>
      <c r="Y348" s="7"/>
    </row>
    <row r="349" spans="1:25" x14ac:dyDescent="0.35">
      <c r="A349" s="44" t="s">
        <v>638</v>
      </c>
      <c r="B349" s="2">
        <v>38850</v>
      </c>
      <c r="C349" s="2"/>
      <c r="D349" s="7"/>
      <c r="E349" s="2">
        <v>23130</v>
      </c>
      <c r="F349" s="2"/>
      <c r="G349" s="7"/>
      <c r="H349" s="2">
        <v>7710</v>
      </c>
      <c r="I349" s="2"/>
      <c r="J349" s="7"/>
      <c r="K349" s="42"/>
      <c r="L349" s="2"/>
      <c r="M349" s="8"/>
      <c r="N349" s="42"/>
      <c r="O349" s="2"/>
      <c r="P349" s="8"/>
      <c r="Q349" s="42"/>
      <c r="R349" s="2"/>
      <c r="S349" s="8"/>
      <c r="T349" s="42"/>
      <c r="U349" s="2"/>
      <c r="V349" s="8"/>
      <c r="W349" s="2">
        <v>69690</v>
      </c>
      <c r="X349" s="2"/>
      <c r="Y349" s="7"/>
    </row>
    <row r="350" spans="1:25" x14ac:dyDescent="0.35">
      <c r="A350" s="44" t="s">
        <v>1350</v>
      </c>
      <c r="B350" s="2">
        <v>301275</v>
      </c>
      <c r="C350" s="2"/>
      <c r="D350" s="7"/>
      <c r="E350" s="2">
        <v>125700</v>
      </c>
      <c r="F350" s="2"/>
      <c r="G350" s="7"/>
      <c r="H350" s="2">
        <v>32130</v>
      </c>
      <c r="I350" s="2"/>
      <c r="J350" s="7"/>
      <c r="K350" s="42"/>
      <c r="L350" s="2"/>
      <c r="M350" s="8"/>
      <c r="N350" s="42"/>
      <c r="O350" s="2"/>
      <c r="P350" s="8"/>
      <c r="Q350" s="42"/>
      <c r="R350" s="2"/>
      <c r="S350" s="8"/>
      <c r="T350" s="42"/>
      <c r="U350" s="2"/>
      <c r="V350" s="8"/>
      <c r="W350" s="2">
        <v>459105</v>
      </c>
      <c r="X350" s="2"/>
      <c r="Y350" s="7"/>
    </row>
    <row r="351" spans="1:25" x14ac:dyDescent="0.35">
      <c r="A351" s="44" t="s">
        <v>1351</v>
      </c>
      <c r="B351" s="2">
        <v>45165</v>
      </c>
      <c r="C351" s="2"/>
      <c r="D351" s="7"/>
      <c r="E351" s="2">
        <v>14490</v>
      </c>
      <c r="F351" s="2"/>
      <c r="G351" s="7"/>
      <c r="H351" s="2">
        <v>6930</v>
      </c>
      <c r="I351" s="2"/>
      <c r="J351" s="7"/>
      <c r="K351" s="42"/>
      <c r="L351" s="2"/>
      <c r="M351" s="8"/>
      <c r="N351" s="42"/>
      <c r="O351" s="2"/>
      <c r="P351" s="8"/>
      <c r="Q351" s="42"/>
      <c r="R351" s="2"/>
      <c r="S351" s="8"/>
      <c r="T351" s="42"/>
      <c r="U351" s="2"/>
      <c r="V351" s="8"/>
      <c r="W351" s="2">
        <v>66585</v>
      </c>
      <c r="X351" s="2"/>
      <c r="Y351" s="7"/>
    </row>
    <row r="352" spans="1:25" x14ac:dyDescent="0.35">
      <c r="A352" s="44" t="s">
        <v>1352</v>
      </c>
      <c r="B352" s="2">
        <v>26955</v>
      </c>
      <c r="C352" s="2"/>
      <c r="D352" s="7"/>
      <c r="E352" s="2">
        <v>12930</v>
      </c>
      <c r="F352" s="2"/>
      <c r="G352" s="7"/>
      <c r="H352" s="2"/>
      <c r="I352" s="2"/>
      <c r="J352" s="7"/>
      <c r="K352" s="42"/>
      <c r="L352" s="2"/>
      <c r="M352" s="8"/>
      <c r="N352" s="42"/>
      <c r="O352" s="2"/>
      <c r="P352" s="8"/>
      <c r="Q352" s="42"/>
      <c r="R352" s="2"/>
      <c r="S352" s="8"/>
      <c r="T352" s="42"/>
      <c r="U352" s="2"/>
      <c r="V352" s="8"/>
      <c r="W352" s="2">
        <v>39885</v>
      </c>
      <c r="X352" s="2"/>
      <c r="Y352" s="7"/>
    </row>
    <row r="353" spans="1:25" x14ac:dyDescent="0.35">
      <c r="A353" s="44" t="s">
        <v>1353</v>
      </c>
      <c r="B353" s="2">
        <v>355815</v>
      </c>
      <c r="C353" s="2"/>
      <c r="D353" s="7"/>
      <c r="E353" s="2">
        <v>145680</v>
      </c>
      <c r="F353" s="2"/>
      <c r="G353" s="7"/>
      <c r="H353" s="2">
        <v>55515</v>
      </c>
      <c r="I353" s="2"/>
      <c r="J353" s="7"/>
      <c r="K353" s="42"/>
      <c r="L353" s="2"/>
      <c r="M353" s="8"/>
      <c r="N353" s="42"/>
      <c r="O353" s="2"/>
      <c r="P353" s="8"/>
      <c r="Q353" s="42"/>
      <c r="R353" s="2"/>
      <c r="S353" s="8"/>
      <c r="T353" s="42"/>
      <c r="U353" s="2"/>
      <c r="V353" s="8"/>
      <c r="W353" s="2">
        <v>557010</v>
      </c>
      <c r="X353" s="2"/>
      <c r="Y353" s="7"/>
    </row>
    <row r="354" spans="1:25" x14ac:dyDescent="0.35">
      <c r="A354" s="44" t="s">
        <v>1354</v>
      </c>
      <c r="B354" s="2">
        <v>444165</v>
      </c>
      <c r="C354" s="2"/>
      <c r="D354" s="7"/>
      <c r="E354" s="2">
        <v>117540</v>
      </c>
      <c r="F354" s="2"/>
      <c r="G354" s="7"/>
      <c r="H354" s="2">
        <v>26670</v>
      </c>
      <c r="I354" s="2"/>
      <c r="J354" s="7"/>
      <c r="K354" s="42"/>
      <c r="L354" s="2"/>
      <c r="M354" s="8"/>
      <c r="N354" s="42"/>
      <c r="O354" s="2"/>
      <c r="P354" s="8"/>
      <c r="Q354" s="42"/>
      <c r="R354" s="2"/>
      <c r="S354" s="8"/>
      <c r="T354" s="42"/>
      <c r="U354" s="2"/>
      <c r="V354" s="8"/>
      <c r="W354" s="2">
        <v>588375</v>
      </c>
      <c r="X354" s="2"/>
      <c r="Y354" s="7"/>
    </row>
    <row r="355" spans="1:25" x14ac:dyDescent="0.35">
      <c r="A355" s="44" t="s">
        <v>1355</v>
      </c>
      <c r="B355" s="2">
        <v>20400</v>
      </c>
      <c r="C355" s="2"/>
      <c r="D355" s="7"/>
      <c r="E355" s="2">
        <v>12960</v>
      </c>
      <c r="F355" s="2"/>
      <c r="G355" s="7"/>
      <c r="H355" s="2">
        <v>4350</v>
      </c>
      <c r="I355" s="2"/>
      <c r="J355" s="7"/>
      <c r="K355" s="42"/>
      <c r="L355" s="2"/>
      <c r="M355" s="8"/>
      <c r="N355" s="42"/>
      <c r="O355" s="2"/>
      <c r="P355" s="8"/>
      <c r="Q355" s="42"/>
      <c r="R355" s="2"/>
      <c r="S355" s="8"/>
      <c r="T355" s="42"/>
      <c r="U355" s="2"/>
      <c r="V355" s="8"/>
      <c r="W355" s="2">
        <v>37710</v>
      </c>
      <c r="X355" s="2"/>
      <c r="Y355" s="7"/>
    </row>
    <row r="356" spans="1:25" x14ac:dyDescent="0.35">
      <c r="A356" s="44" t="s">
        <v>1356</v>
      </c>
      <c r="B356" s="2"/>
      <c r="C356" s="2"/>
      <c r="D356" s="7"/>
      <c r="E356" s="2">
        <v>13440</v>
      </c>
      <c r="F356" s="2"/>
      <c r="G356" s="7"/>
      <c r="H356" s="2">
        <v>8880</v>
      </c>
      <c r="I356" s="2"/>
      <c r="J356" s="7"/>
      <c r="K356" s="42"/>
      <c r="L356" s="2"/>
      <c r="M356" s="8"/>
      <c r="N356" s="42"/>
      <c r="O356" s="2"/>
      <c r="P356" s="8"/>
      <c r="Q356" s="42"/>
      <c r="R356" s="2"/>
      <c r="S356" s="8"/>
      <c r="T356" s="42"/>
      <c r="U356" s="2"/>
      <c r="V356" s="8"/>
      <c r="W356" s="2">
        <v>22320</v>
      </c>
      <c r="X356" s="2"/>
      <c r="Y356" s="7"/>
    </row>
    <row r="357" spans="1:25" x14ac:dyDescent="0.35">
      <c r="A357" s="44" t="s">
        <v>1357</v>
      </c>
      <c r="B357" s="2">
        <v>333945</v>
      </c>
      <c r="C357" s="2"/>
      <c r="D357" s="7"/>
      <c r="E357" s="2">
        <v>46380</v>
      </c>
      <c r="F357" s="2"/>
      <c r="G357" s="7"/>
      <c r="H357" s="2">
        <v>17940</v>
      </c>
      <c r="I357" s="2"/>
      <c r="J357" s="7"/>
      <c r="K357" s="42"/>
      <c r="L357" s="2"/>
      <c r="M357" s="8"/>
      <c r="N357" s="42"/>
      <c r="O357" s="2"/>
      <c r="P357" s="8"/>
      <c r="Q357" s="42"/>
      <c r="R357" s="2"/>
      <c r="S357" s="8"/>
      <c r="T357" s="42"/>
      <c r="U357" s="2"/>
      <c r="V357" s="8"/>
      <c r="W357" s="2">
        <v>398265</v>
      </c>
      <c r="X357" s="2"/>
      <c r="Y357" s="7"/>
    </row>
    <row r="358" spans="1:25" x14ac:dyDescent="0.35">
      <c r="A358" s="44" t="s">
        <v>1358</v>
      </c>
      <c r="B358" s="2">
        <v>24720</v>
      </c>
      <c r="C358" s="2"/>
      <c r="D358" s="7"/>
      <c r="E358" s="2">
        <v>11340</v>
      </c>
      <c r="F358" s="2"/>
      <c r="G358" s="7"/>
      <c r="H358" s="2">
        <v>8610</v>
      </c>
      <c r="I358" s="2"/>
      <c r="J358" s="7"/>
      <c r="K358" s="42"/>
      <c r="L358" s="2"/>
      <c r="M358" s="8"/>
      <c r="N358" s="42"/>
      <c r="O358" s="2"/>
      <c r="P358" s="8"/>
      <c r="Q358" s="42"/>
      <c r="R358" s="2"/>
      <c r="S358" s="8"/>
      <c r="T358" s="42"/>
      <c r="U358" s="2"/>
      <c r="V358" s="8"/>
      <c r="W358" s="2">
        <v>44670</v>
      </c>
      <c r="X358" s="2"/>
      <c r="Y358" s="7"/>
    </row>
    <row r="359" spans="1:25" x14ac:dyDescent="0.35">
      <c r="A359" s="44" t="s">
        <v>1359</v>
      </c>
      <c r="B359" s="2">
        <v>27225</v>
      </c>
      <c r="C359" s="2"/>
      <c r="D359" s="7"/>
      <c r="E359" s="2">
        <v>15990</v>
      </c>
      <c r="F359" s="2"/>
      <c r="G359" s="7"/>
      <c r="H359" s="2">
        <v>6060</v>
      </c>
      <c r="I359" s="2"/>
      <c r="J359" s="7"/>
      <c r="K359" s="42"/>
      <c r="L359" s="2"/>
      <c r="M359" s="8"/>
      <c r="N359" s="42"/>
      <c r="O359" s="2"/>
      <c r="P359" s="8"/>
      <c r="Q359" s="42"/>
      <c r="R359" s="2"/>
      <c r="S359" s="8"/>
      <c r="T359" s="42"/>
      <c r="U359" s="2"/>
      <c r="V359" s="8"/>
      <c r="W359" s="2">
        <v>49275</v>
      </c>
      <c r="X359" s="2"/>
      <c r="Y359" s="7"/>
    </row>
    <row r="360" spans="1:25" x14ac:dyDescent="0.35">
      <c r="A360" s="44" t="s">
        <v>1360</v>
      </c>
      <c r="B360" s="2">
        <v>54390</v>
      </c>
      <c r="C360" s="2"/>
      <c r="D360" s="7"/>
      <c r="E360" s="2">
        <v>23940</v>
      </c>
      <c r="F360" s="2"/>
      <c r="G360" s="7"/>
      <c r="H360" s="2">
        <v>3450</v>
      </c>
      <c r="I360" s="2"/>
      <c r="J360" s="7"/>
      <c r="K360" s="42"/>
      <c r="L360" s="2"/>
      <c r="M360" s="8"/>
      <c r="N360" s="42"/>
      <c r="O360" s="2"/>
      <c r="P360" s="8"/>
      <c r="Q360" s="42"/>
      <c r="R360" s="2"/>
      <c r="S360" s="8"/>
      <c r="T360" s="42"/>
      <c r="U360" s="2"/>
      <c r="V360" s="8"/>
      <c r="W360" s="2">
        <v>81780</v>
      </c>
      <c r="X360" s="2"/>
      <c r="Y360" s="7"/>
    </row>
    <row r="361" spans="1:25" x14ac:dyDescent="0.35">
      <c r="A361" s="44" t="s">
        <v>1361</v>
      </c>
      <c r="B361" s="2">
        <v>122745</v>
      </c>
      <c r="C361" s="2"/>
      <c r="D361" s="7"/>
      <c r="E361" s="2">
        <v>46020</v>
      </c>
      <c r="F361" s="2"/>
      <c r="G361" s="7"/>
      <c r="H361" s="2">
        <v>34365</v>
      </c>
      <c r="I361" s="2"/>
      <c r="J361" s="7"/>
      <c r="K361" s="42"/>
      <c r="L361" s="2"/>
      <c r="M361" s="8"/>
      <c r="N361" s="42"/>
      <c r="O361" s="2"/>
      <c r="P361" s="8"/>
      <c r="Q361" s="42"/>
      <c r="R361" s="2"/>
      <c r="S361" s="8"/>
      <c r="T361" s="42"/>
      <c r="U361" s="2"/>
      <c r="V361" s="8"/>
      <c r="W361" s="2">
        <v>203130</v>
      </c>
      <c r="X361" s="2"/>
      <c r="Y361" s="7"/>
    </row>
    <row r="362" spans="1:25" x14ac:dyDescent="0.35">
      <c r="A362" s="44" t="s">
        <v>1362</v>
      </c>
      <c r="B362" s="2">
        <v>83370</v>
      </c>
      <c r="C362" s="2"/>
      <c r="D362" s="7"/>
      <c r="E362" s="2">
        <v>21420</v>
      </c>
      <c r="F362" s="2"/>
      <c r="G362" s="7"/>
      <c r="H362" s="2">
        <v>3360</v>
      </c>
      <c r="I362" s="2"/>
      <c r="J362" s="7"/>
      <c r="K362" s="42"/>
      <c r="L362" s="2"/>
      <c r="M362" s="8"/>
      <c r="N362" s="42"/>
      <c r="O362" s="2"/>
      <c r="P362" s="8"/>
      <c r="Q362" s="42"/>
      <c r="R362" s="2"/>
      <c r="S362" s="8"/>
      <c r="T362" s="42"/>
      <c r="U362" s="2"/>
      <c r="V362" s="8"/>
      <c r="W362" s="2">
        <v>108150</v>
      </c>
      <c r="X362" s="2"/>
      <c r="Y362" s="7"/>
    </row>
    <row r="363" spans="1:25" x14ac:dyDescent="0.35">
      <c r="A363" s="44" t="s">
        <v>1363</v>
      </c>
      <c r="B363" s="2">
        <v>2340</v>
      </c>
      <c r="C363" s="2"/>
      <c r="D363" s="7"/>
      <c r="E363" s="2"/>
      <c r="F363" s="2"/>
      <c r="G363" s="7"/>
      <c r="H363" s="2"/>
      <c r="I363" s="2"/>
      <c r="J363" s="7"/>
      <c r="K363" s="42"/>
      <c r="L363" s="2"/>
      <c r="M363" s="8"/>
      <c r="N363" s="42"/>
      <c r="O363" s="2"/>
      <c r="P363" s="8"/>
      <c r="Q363" s="42"/>
      <c r="R363" s="2"/>
      <c r="S363" s="8"/>
      <c r="T363" s="42"/>
      <c r="U363" s="2"/>
      <c r="V363" s="8"/>
      <c r="W363" s="2">
        <v>2340</v>
      </c>
      <c r="X363" s="2"/>
      <c r="Y363" s="7"/>
    </row>
    <row r="364" spans="1:25" x14ac:dyDescent="0.35">
      <c r="A364" s="44" t="s">
        <v>1364</v>
      </c>
      <c r="B364" s="2">
        <v>19140</v>
      </c>
      <c r="C364" s="2"/>
      <c r="D364" s="7"/>
      <c r="E364" s="2"/>
      <c r="F364" s="2"/>
      <c r="G364" s="7"/>
      <c r="H364" s="2"/>
      <c r="I364" s="2"/>
      <c r="J364" s="7"/>
      <c r="K364" s="42"/>
      <c r="L364" s="2"/>
      <c r="M364" s="8"/>
      <c r="N364" s="42"/>
      <c r="O364" s="2"/>
      <c r="P364" s="8"/>
      <c r="Q364" s="42"/>
      <c r="R364" s="2"/>
      <c r="S364" s="8"/>
      <c r="T364" s="42"/>
      <c r="U364" s="2"/>
      <c r="V364" s="8"/>
      <c r="W364" s="2">
        <v>19140</v>
      </c>
      <c r="X364" s="2"/>
      <c r="Y364" s="7"/>
    </row>
    <row r="365" spans="1:25" x14ac:dyDescent="0.35">
      <c r="A365" s="44" t="s">
        <v>1365</v>
      </c>
      <c r="B365" s="2">
        <v>3928320</v>
      </c>
      <c r="C365" s="2"/>
      <c r="D365" s="7"/>
      <c r="E365" s="2">
        <v>1245840</v>
      </c>
      <c r="F365" s="2"/>
      <c r="G365" s="7"/>
      <c r="H365" s="2">
        <v>373740</v>
      </c>
      <c r="I365" s="2"/>
      <c r="J365" s="7"/>
      <c r="K365" s="42"/>
      <c r="L365" s="2"/>
      <c r="M365" s="8"/>
      <c r="N365" s="42"/>
      <c r="O365" s="2"/>
      <c r="P365" s="8"/>
      <c r="Q365" s="42"/>
      <c r="R365" s="2"/>
      <c r="S365" s="8"/>
      <c r="T365" s="42"/>
      <c r="U365" s="2"/>
      <c r="V365" s="8"/>
      <c r="W365" s="2">
        <v>5547900</v>
      </c>
      <c r="X365" s="2"/>
      <c r="Y365" s="7"/>
    </row>
    <row r="366" spans="1:25" x14ac:dyDescent="0.35">
      <c r="A366" s="44" t="s">
        <v>1366</v>
      </c>
      <c r="B366" s="2"/>
      <c r="C366" s="2"/>
      <c r="D366" s="7"/>
      <c r="E366" s="2">
        <v>3240</v>
      </c>
      <c r="F366" s="2"/>
      <c r="G366" s="7"/>
      <c r="H366" s="2"/>
      <c r="I366" s="2"/>
      <c r="J366" s="7"/>
      <c r="K366" s="42"/>
      <c r="L366" s="2"/>
      <c r="M366" s="8"/>
      <c r="N366" s="42"/>
      <c r="O366" s="2"/>
      <c r="P366" s="8"/>
      <c r="Q366" s="42"/>
      <c r="R366" s="2"/>
      <c r="S366" s="8"/>
      <c r="T366" s="42"/>
      <c r="U366" s="2"/>
      <c r="V366" s="8"/>
      <c r="W366" s="2">
        <v>3240</v>
      </c>
      <c r="X366" s="2"/>
      <c r="Y366" s="7"/>
    </row>
    <row r="367" spans="1:25" x14ac:dyDescent="0.35">
      <c r="A367" s="44" t="s">
        <v>1367</v>
      </c>
      <c r="B367" s="2">
        <v>144450</v>
      </c>
      <c r="C367" s="2"/>
      <c r="D367" s="7"/>
      <c r="E367" s="2">
        <v>77310</v>
      </c>
      <c r="F367" s="2"/>
      <c r="G367" s="7"/>
      <c r="H367" s="2">
        <v>20205</v>
      </c>
      <c r="I367" s="2"/>
      <c r="J367" s="7"/>
      <c r="K367" s="42"/>
      <c r="L367" s="2"/>
      <c r="M367" s="8"/>
      <c r="N367" s="42"/>
      <c r="O367" s="2"/>
      <c r="P367" s="8"/>
      <c r="Q367" s="42"/>
      <c r="R367" s="2"/>
      <c r="S367" s="8"/>
      <c r="T367" s="42"/>
      <c r="U367" s="2"/>
      <c r="V367" s="8"/>
      <c r="W367" s="2">
        <v>241965</v>
      </c>
      <c r="X367" s="2"/>
      <c r="Y367" s="7"/>
    </row>
    <row r="368" spans="1:25" x14ac:dyDescent="0.35">
      <c r="A368" s="44" t="s">
        <v>1368</v>
      </c>
      <c r="B368" s="2">
        <v>1532475</v>
      </c>
      <c r="C368" s="2"/>
      <c r="D368" s="7"/>
      <c r="E368" s="2">
        <v>599550</v>
      </c>
      <c r="F368" s="2"/>
      <c r="G368" s="7"/>
      <c r="H368" s="2">
        <v>197340</v>
      </c>
      <c r="I368" s="2"/>
      <c r="J368" s="7"/>
      <c r="K368" s="42"/>
      <c r="L368" s="2"/>
      <c r="M368" s="8"/>
      <c r="N368" s="42"/>
      <c r="O368" s="2"/>
      <c r="P368" s="8"/>
      <c r="Q368" s="42"/>
      <c r="R368" s="2"/>
      <c r="S368" s="8"/>
      <c r="T368" s="42"/>
      <c r="U368" s="2"/>
      <c r="V368" s="8"/>
      <c r="W368" s="2">
        <v>2329365</v>
      </c>
      <c r="X368" s="2"/>
      <c r="Y368" s="7"/>
    </row>
    <row r="369" spans="1:25" x14ac:dyDescent="0.35">
      <c r="A369" s="44" t="s">
        <v>1369</v>
      </c>
      <c r="B369" s="2">
        <v>3154620</v>
      </c>
      <c r="C369" s="2"/>
      <c r="D369" s="7"/>
      <c r="E369" s="2">
        <v>1195650</v>
      </c>
      <c r="F369" s="2"/>
      <c r="G369" s="7"/>
      <c r="H369" s="2">
        <v>365880</v>
      </c>
      <c r="I369" s="2"/>
      <c r="J369" s="7"/>
      <c r="K369" s="42"/>
      <c r="L369" s="2"/>
      <c r="M369" s="8"/>
      <c r="N369" s="42"/>
      <c r="O369" s="2"/>
      <c r="P369" s="8"/>
      <c r="Q369" s="42"/>
      <c r="R369" s="2"/>
      <c r="S369" s="8"/>
      <c r="T369" s="42"/>
      <c r="U369" s="2"/>
      <c r="V369" s="8"/>
      <c r="W369" s="2">
        <v>4716150</v>
      </c>
      <c r="X369" s="2"/>
      <c r="Y369" s="7"/>
    </row>
    <row r="370" spans="1:25" x14ac:dyDescent="0.35">
      <c r="A370" s="44" t="s">
        <v>1370</v>
      </c>
      <c r="B370" s="2">
        <v>131760</v>
      </c>
      <c r="C370" s="2"/>
      <c r="D370" s="7"/>
      <c r="E370" s="2">
        <v>48630</v>
      </c>
      <c r="F370" s="2"/>
      <c r="G370" s="7"/>
      <c r="H370" s="2">
        <v>27450</v>
      </c>
      <c r="I370" s="2"/>
      <c r="J370" s="7"/>
      <c r="K370" s="42"/>
      <c r="L370" s="2"/>
      <c r="M370" s="8"/>
      <c r="N370" s="42"/>
      <c r="O370" s="2"/>
      <c r="P370" s="8"/>
      <c r="Q370" s="42"/>
      <c r="R370" s="2"/>
      <c r="S370" s="8"/>
      <c r="T370" s="42"/>
      <c r="U370" s="2"/>
      <c r="V370" s="8"/>
      <c r="W370" s="2">
        <v>207840</v>
      </c>
      <c r="X370" s="2"/>
      <c r="Y370" s="7"/>
    </row>
    <row r="371" spans="1:25" x14ac:dyDescent="0.35">
      <c r="A371" s="44" t="s">
        <v>1371</v>
      </c>
      <c r="B371" s="2">
        <v>697125</v>
      </c>
      <c r="C371" s="2"/>
      <c r="D371" s="7"/>
      <c r="E371" s="2">
        <v>207750</v>
      </c>
      <c r="F371" s="2"/>
      <c r="G371" s="7"/>
      <c r="H371" s="2">
        <v>68280</v>
      </c>
      <c r="I371" s="2"/>
      <c r="J371" s="7"/>
      <c r="K371" s="42"/>
      <c r="L371" s="2"/>
      <c r="M371" s="8"/>
      <c r="N371" s="42"/>
      <c r="O371" s="2"/>
      <c r="P371" s="8"/>
      <c r="Q371" s="42"/>
      <c r="R371" s="2"/>
      <c r="S371" s="8"/>
      <c r="T371" s="42"/>
      <c r="U371" s="2"/>
      <c r="V371" s="8"/>
      <c r="W371" s="2">
        <v>973155</v>
      </c>
      <c r="X371" s="2"/>
      <c r="Y371" s="7"/>
    </row>
    <row r="372" spans="1:25" x14ac:dyDescent="0.35">
      <c r="A372" s="44" t="s">
        <v>1372</v>
      </c>
      <c r="B372" s="2">
        <v>193695</v>
      </c>
      <c r="C372" s="2"/>
      <c r="D372" s="7"/>
      <c r="E372" s="2">
        <v>75690</v>
      </c>
      <c r="F372" s="2"/>
      <c r="G372" s="7"/>
      <c r="H372" s="2">
        <v>60090</v>
      </c>
      <c r="I372" s="2"/>
      <c r="J372" s="7"/>
      <c r="K372" s="42"/>
      <c r="L372" s="2"/>
      <c r="M372" s="8"/>
      <c r="N372" s="42"/>
      <c r="O372" s="2"/>
      <c r="P372" s="8"/>
      <c r="Q372" s="42"/>
      <c r="R372" s="2"/>
      <c r="S372" s="8"/>
      <c r="T372" s="42"/>
      <c r="U372" s="2"/>
      <c r="V372" s="8"/>
      <c r="W372" s="2">
        <v>329475</v>
      </c>
      <c r="X372" s="2"/>
      <c r="Y372" s="7"/>
    </row>
    <row r="373" spans="1:25" x14ac:dyDescent="0.35">
      <c r="A373" s="44" t="s">
        <v>1373</v>
      </c>
      <c r="B373" s="2">
        <v>861780</v>
      </c>
      <c r="C373" s="2"/>
      <c r="D373" s="7"/>
      <c r="E373" s="2">
        <v>269250</v>
      </c>
      <c r="F373" s="2"/>
      <c r="G373" s="7"/>
      <c r="H373" s="2">
        <v>81795</v>
      </c>
      <c r="I373" s="2"/>
      <c r="J373" s="7"/>
      <c r="K373" s="42"/>
      <c r="L373" s="2"/>
      <c r="M373" s="8"/>
      <c r="N373" s="42"/>
      <c r="O373" s="2"/>
      <c r="P373" s="8"/>
      <c r="Q373" s="42"/>
      <c r="R373" s="2"/>
      <c r="S373" s="8"/>
      <c r="T373" s="42"/>
      <c r="U373" s="2"/>
      <c r="V373" s="8"/>
      <c r="W373" s="2">
        <v>1212825</v>
      </c>
      <c r="X373" s="2"/>
      <c r="Y373" s="7"/>
    </row>
    <row r="374" spans="1:25" x14ac:dyDescent="0.35">
      <c r="A374" s="44" t="s">
        <v>1374</v>
      </c>
      <c r="B374" s="2">
        <v>103320</v>
      </c>
      <c r="C374" s="2"/>
      <c r="D374" s="7"/>
      <c r="E374" s="2">
        <v>27300</v>
      </c>
      <c r="F374" s="2"/>
      <c r="G374" s="7"/>
      <c r="H374" s="2">
        <v>19455</v>
      </c>
      <c r="I374" s="2"/>
      <c r="J374" s="7"/>
      <c r="K374" s="42"/>
      <c r="L374" s="2"/>
      <c r="M374" s="8"/>
      <c r="N374" s="42"/>
      <c r="O374" s="2"/>
      <c r="P374" s="8"/>
      <c r="Q374" s="42"/>
      <c r="R374" s="2"/>
      <c r="S374" s="8"/>
      <c r="T374" s="42"/>
      <c r="U374" s="2"/>
      <c r="V374" s="8"/>
      <c r="W374" s="2">
        <v>150075</v>
      </c>
      <c r="X374" s="2"/>
      <c r="Y374" s="7"/>
    </row>
    <row r="375" spans="1:25" x14ac:dyDescent="0.35">
      <c r="A375" s="44" t="s">
        <v>1375</v>
      </c>
      <c r="B375" s="2">
        <v>224490</v>
      </c>
      <c r="C375" s="2"/>
      <c r="D375" s="7"/>
      <c r="E375" s="2">
        <v>187710</v>
      </c>
      <c r="F375" s="2"/>
      <c r="G375" s="7"/>
      <c r="H375" s="2">
        <v>13680</v>
      </c>
      <c r="I375" s="2"/>
      <c r="J375" s="7"/>
      <c r="K375" s="42"/>
      <c r="L375" s="2"/>
      <c r="M375" s="8"/>
      <c r="N375" s="42"/>
      <c r="O375" s="2"/>
      <c r="P375" s="8"/>
      <c r="Q375" s="42"/>
      <c r="R375" s="2"/>
      <c r="S375" s="8"/>
      <c r="T375" s="42"/>
      <c r="U375" s="2"/>
      <c r="V375" s="8"/>
      <c r="W375" s="2">
        <v>425880</v>
      </c>
      <c r="X375" s="2"/>
      <c r="Y375" s="7"/>
    </row>
    <row r="376" spans="1:25" x14ac:dyDescent="0.35">
      <c r="A376" s="44" t="s">
        <v>1376</v>
      </c>
      <c r="B376" s="2">
        <v>296475</v>
      </c>
      <c r="C376" s="2"/>
      <c r="D376" s="7"/>
      <c r="E376" s="2">
        <v>87450</v>
      </c>
      <c r="F376" s="2"/>
      <c r="G376" s="7"/>
      <c r="H376" s="2">
        <v>25920</v>
      </c>
      <c r="I376" s="2"/>
      <c r="J376" s="7"/>
      <c r="K376" s="42"/>
      <c r="L376" s="2"/>
      <c r="M376" s="8"/>
      <c r="N376" s="42"/>
      <c r="O376" s="2"/>
      <c r="P376" s="8"/>
      <c r="Q376" s="42"/>
      <c r="R376" s="2"/>
      <c r="S376" s="8"/>
      <c r="T376" s="42"/>
      <c r="U376" s="2"/>
      <c r="V376" s="8"/>
      <c r="W376" s="2">
        <v>409845</v>
      </c>
      <c r="X376" s="2"/>
      <c r="Y376" s="7"/>
    </row>
    <row r="377" spans="1:25" x14ac:dyDescent="0.35">
      <c r="A377" s="44" t="s">
        <v>1377</v>
      </c>
      <c r="B377" s="2">
        <v>404115</v>
      </c>
      <c r="C377" s="2"/>
      <c r="D377" s="7"/>
      <c r="E377" s="2">
        <v>52110</v>
      </c>
      <c r="F377" s="2"/>
      <c r="G377" s="7"/>
      <c r="H377" s="2">
        <v>10590</v>
      </c>
      <c r="I377" s="2"/>
      <c r="J377" s="7"/>
      <c r="K377" s="42"/>
      <c r="L377" s="2"/>
      <c r="M377" s="8"/>
      <c r="N377" s="42"/>
      <c r="O377" s="2"/>
      <c r="P377" s="8"/>
      <c r="Q377" s="42"/>
      <c r="R377" s="2"/>
      <c r="S377" s="8"/>
      <c r="T377" s="42"/>
      <c r="U377" s="2"/>
      <c r="V377" s="8"/>
      <c r="W377" s="2">
        <v>466815</v>
      </c>
      <c r="X377" s="2"/>
      <c r="Y377" s="7"/>
    </row>
    <row r="378" spans="1:25" x14ac:dyDescent="0.35">
      <c r="A378" s="44" t="s">
        <v>1378</v>
      </c>
      <c r="B378" s="2">
        <v>7410</v>
      </c>
      <c r="C378" s="2"/>
      <c r="D378" s="7"/>
      <c r="E378" s="2">
        <v>14580</v>
      </c>
      <c r="F378" s="2"/>
      <c r="G378" s="7"/>
      <c r="H378" s="2"/>
      <c r="I378" s="2"/>
      <c r="J378" s="7"/>
      <c r="K378" s="42"/>
      <c r="L378" s="2"/>
      <c r="M378" s="8"/>
      <c r="N378" s="42"/>
      <c r="O378" s="2"/>
      <c r="P378" s="8"/>
      <c r="Q378" s="42"/>
      <c r="R378" s="2"/>
      <c r="S378" s="8"/>
      <c r="T378" s="42"/>
      <c r="U378" s="2"/>
      <c r="V378" s="8"/>
      <c r="W378" s="2">
        <v>21990</v>
      </c>
      <c r="X378" s="2"/>
      <c r="Y378" s="7"/>
    </row>
    <row r="379" spans="1:25" x14ac:dyDescent="0.35">
      <c r="A379" s="44" t="s">
        <v>1379</v>
      </c>
      <c r="B379" s="2">
        <v>149610</v>
      </c>
      <c r="C379" s="2"/>
      <c r="D379" s="7"/>
      <c r="E379" s="2">
        <v>51630</v>
      </c>
      <c r="F379" s="2"/>
      <c r="G379" s="7"/>
      <c r="H379" s="2">
        <v>4200</v>
      </c>
      <c r="I379" s="2"/>
      <c r="J379" s="7"/>
      <c r="K379" s="42"/>
      <c r="L379" s="2"/>
      <c r="M379" s="8"/>
      <c r="N379" s="42"/>
      <c r="O379" s="2"/>
      <c r="P379" s="8"/>
      <c r="Q379" s="42"/>
      <c r="R379" s="2"/>
      <c r="S379" s="8"/>
      <c r="T379" s="42"/>
      <c r="U379" s="2"/>
      <c r="V379" s="8"/>
      <c r="W379" s="2">
        <v>205440</v>
      </c>
      <c r="X379" s="2"/>
      <c r="Y379" s="7"/>
    </row>
    <row r="380" spans="1:25" x14ac:dyDescent="0.35">
      <c r="A380" s="44" t="s">
        <v>1380</v>
      </c>
      <c r="B380" s="2">
        <v>3990</v>
      </c>
      <c r="C380" s="2"/>
      <c r="D380" s="7"/>
      <c r="E380" s="2">
        <v>8100</v>
      </c>
      <c r="F380" s="2"/>
      <c r="G380" s="7"/>
      <c r="H380" s="2">
        <v>3360</v>
      </c>
      <c r="I380" s="2"/>
      <c r="J380" s="7"/>
      <c r="K380" s="42"/>
      <c r="L380" s="2"/>
      <c r="M380" s="8"/>
      <c r="N380" s="42"/>
      <c r="O380" s="2"/>
      <c r="P380" s="8"/>
      <c r="Q380" s="42"/>
      <c r="R380" s="2"/>
      <c r="S380" s="8"/>
      <c r="T380" s="42"/>
      <c r="U380" s="2"/>
      <c r="V380" s="8"/>
      <c r="W380" s="2">
        <v>15450</v>
      </c>
      <c r="X380" s="2"/>
      <c r="Y380" s="7"/>
    </row>
    <row r="381" spans="1:25" x14ac:dyDescent="0.35">
      <c r="A381" s="44" t="s">
        <v>1381</v>
      </c>
      <c r="B381" s="2">
        <v>26730</v>
      </c>
      <c r="C381" s="2"/>
      <c r="D381" s="7"/>
      <c r="E381" s="2">
        <v>1620</v>
      </c>
      <c r="F381" s="2"/>
      <c r="G381" s="7"/>
      <c r="H381" s="2"/>
      <c r="I381" s="2"/>
      <c r="J381" s="7"/>
      <c r="K381" s="42"/>
      <c r="L381" s="2"/>
      <c r="M381" s="8"/>
      <c r="N381" s="42"/>
      <c r="O381" s="2"/>
      <c r="P381" s="8"/>
      <c r="Q381" s="42"/>
      <c r="R381" s="2"/>
      <c r="S381" s="8"/>
      <c r="T381" s="42"/>
      <c r="U381" s="2"/>
      <c r="V381" s="8"/>
      <c r="W381" s="2">
        <v>28350</v>
      </c>
      <c r="X381" s="2"/>
      <c r="Y381" s="7"/>
    </row>
    <row r="382" spans="1:25" x14ac:dyDescent="0.35">
      <c r="A382" s="44" t="s">
        <v>1382</v>
      </c>
      <c r="B382" s="2">
        <v>53340</v>
      </c>
      <c r="C382" s="2"/>
      <c r="D382" s="7"/>
      <c r="E382" s="2">
        <v>9720</v>
      </c>
      <c r="F382" s="2"/>
      <c r="G382" s="7"/>
      <c r="H382" s="2">
        <v>10230</v>
      </c>
      <c r="I382" s="2"/>
      <c r="J382" s="7"/>
      <c r="K382" s="42"/>
      <c r="L382" s="2"/>
      <c r="M382" s="8"/>
      <c r="N382" s="42"/>
      <c r="O382" s="2"/>
      <c r="P382" s="8"/>
      <c r="Q382" s="42"/>
      <c r="R382" s="2"/>
      <c r="S382" s="8"/>
      <c r="T382" s="42"/>
      <c r="U382" s="2"/>
      <c r="V382" s="8"/>
      <c r="W382" s="2">
        <v>73290</v>
      </c>
      <c r="X382" s="2"/>
      <c r="Y382" s="7"/>
    </row>
    <row r="383" spans="1:25" x14ac:dyDescent="0.35">
      <c r="A383" s="44" t="s">
        <v>1383</v>
      </c>
      <c r="B383" s="2">
        <v>295110</v>
      </c>
      <c r="C383" s="2"/>
      <c r="D383" s="7"/>
      <c r="E383" s="2">
        <v>122280</v>
      </c>
      <c r="F383" s="2"/>
      <c r="G383" s="7"/>
      <c r="H383" s="2">
        <v>35475</v>
      </c>
      <c r="I383" s="2"/>
      <c r="J383" s="7"/>
      <c r="K383" s="42"/>
      <c r="L383" s="2"/>
      <c r="M383" s="8"/>
      <c r="N383" s="42"/>
      <c r="O383" s="2"/>
      <c r="P383" s="8"/>
      <c r="Q383" s="42"/>
      <c r="R383" s="2"/>
      <c r="S383" s="8"/>
      <c r="T383" s="42"/>
      <c r="U383" s="2"/>
      <c r="V383" s="8"/>
      <c r="W383" s="2">
        <v>452865</v>
      </c>
      <c r="X383" s="2"/>
      <c r="Y383" s="7"/>
    </row>
    <row r="384" spans="1:25" x14ac:dyDescent="0.35">
      <c r="A384" s="44" t="s">
        <v>1384</v>
      </c>
      <c r="B384" s="2">
        <v>316365</v>
      </c>
      <c r="C384" s="2"/>
      <c r="D384" s="7"/>
      <c r="E384" s="2">
        <v>110670</v>
      </c>
      <c r="F384" s="2"/>
      <c r="G384" s="7"/>
      <c r="H384" s="2">
        <v>47460</v>
      </c>
      <c r="I384" s="2"/>
      <c r="J384" s="7"/>
      <c r="K384" s="42"/>
      <c r="L384" s="2"/>
      <c r="M384" s="8"/>
      <c r="N384" s="42"/>
      <c r="O384" s="2"/>
      <c r="P384" s="8"/>
      <c r="Q384" s="42"/>
      <c r="R384" s="2"/>
      <c r="S384" s="8"/>
      <c r="T384" s="42"/>
      <c r="U384" s="2"/>
      <c r="V384" s="8"/>
      <c r="W384" s="2">
        <v>474495</v>
      </c>
      <c r="X384" s="2"/>
      <c r="Y384" s="7"/>
    </row>
    <row r="385" spans="1:25" x14ac:dyDescent="0.35">
      <c r="A385" s="44" t="s">
        <v>1385</v>
      </c>
      <c r="B385" s="2">
        <v>153000</v>
      </c>
      <c r="C385" s="2"/>
      <c r="D385" s="7"/>
      <c r="E385" s="2"/>
      <c r="F385" s="2"/>
      <c r="G385" s="7"/>
      <c r="H385" s="2"/>
      <c r="I385" s="2"/>
      <c r="J385" s="7"/>
      <c r="K385" s="42"/>
      <c r="L385" s="2"/>
      <c r="M385" s="8"/>
      <c r="N385" s="42"/>
      <c r="O385" s="2"/>
      <c r="P385" s="8"/>
      <c r="Q385" s="42"/>
      <c r="R385" s="2"/>
      <c r="S385" s="8"/>
      <c r="T385" s="42"/>
      <c r="U385" s="2"/>
      <c r="V385" s="8"/>
      <c r="W385" s="2">
        <v>153000</v>
      </c>
      <c r="X385" s="2"/>
      <c r="Y385" s="7"/>
    </row>
    <row r="386" spans="1:25" x14ac:dyDescent="0.35">
      <c r="A386" s="44" t="s">
        <v>1386</v>
      </c>
      <c r="B386" s="2">
        <v>14100</v>
      </c>
      <c r="C386" s="2"/>
      <c r="D386" s="7"/>
      <c r="E386" s="2"/>
      <c r="F386" s="2"/>
      <c r="G386" s="7"/>
      <c r="H386" s="2"/>
      <c r="I386" s="2"/>
      <c r="J386" s="7"/>
      <c r="K386" s="42"/>
      <c r="L386" s="2"/>
      <c r="M386" s="8"/>
      <c r="N386" s="42"/>
      <c r="O386" s="2"/>
      <c r="P386" s="8"/>
      <c r="Q386" s="42"/>
      <c r="R386" s="2"/>
      <c r="S386" s="8"/>
      <c r="T386" s="42"/>
      <c r="U386" s="2"/>
      <c r="V386" s="8"/>
      <c r="W386" s="2">
        <v>14100</v>
      </c>
      <c r="X386" s="2"/>
      <c r="Y386" s="7"/>
    </row>
    <row r="387" spans="1:25" x14ac:dyDescent="0.35">
      <c r="A387" s="44" t="s">
        <v>1387</v>
      </c>
      <c r="B387" s="2">
        <v>153120</v>
      </c>
      <c r="C387" s="2"/>
      <c r="D387" s="7"/>
      <c r="E387" s="2">
        <v>108900</v>
      </c>
      <c r="F387" s="2"/>
      <c r="G387" s="7"/>
      <c r="H387" s="2">
        <v>24870</v>
      </c>
      <c r="I387" s="2"/>
      <c r="J387" s="7"/>
      <c r="K387" s="42"/>
      <c r="L387" s="2"/>
      <c r="M387" s="8"/>
      <c r="N387" s="42"/>
      <c r="O387" s="2"/>
      <c r="P387" s="8"/>
      <c r="Q387" s="42"/>
      <c r="R387" s="2"/>
      <c r="S387" s="8"/>
      <c r="T387" s="42"/>
      <c r="U387" s="2"/>
      <c r="V387" s="8"/>
      <c r="W387" s="2">
        <v>286890</v>
      </c>
      <c r="X387" s="2"/>
      <c r="Y387" s="7"/>
    </row>
    <row r="388" spans="1:25" x14ac:dyDescent="0.35">
      <c r="A388" s="44" t="s">
        <v>1388</v>
      </c>
      <c r="B388" s="2">
        <v>114630</v>
      </c>
      <c r="C388" s="2"/>
      <c r="D388" s="7"/>
      <c r="E388" s="2">
        <v>36780</v>
      </c>
      <c r="F388" s="2"/>
      <c r="G388" s="7"/>
      <c r="H388" s="2">
        <v>11250</v>
      </c>
      <c r="I388" s="2"/>
      <c r="J388" s="7"/>
      <c r="K388" s="42"/>
      <c r="L388" s="2"/>
      <c r="M388" s="8"/>
      <c r="N388" s="42"/>
      <c r="O388" s="2"/>
      <c r="P388" s="8"/>
      <c r="Q388" s="42"/>
      <c r="R388" s="2"/>
      <c r="S388" s="8"/>
      <c r="T388" s="42"/>
      <c r="U388" s="2"/>
      <c r="V388" s="8"/>
      <c r="W388" s="2">
        <v>162660</v>
      </c>
      <c r="X388" s="2"/>
      <c r="Y388" s="7"/>
    </row>
    <row r="389" spans="1:25" x14ac:dyDescent="0.35">
      <c r="A389" s="44" t="s">
        <v>1389</v>
      </c>
      <c r="B389" s="2">
        <v>10920</v>
      </c>
      <c r="C389" s="2"/>
      <c r="D389" s="7"/>
      <c r="E389" s="2">
        <v>9330</v>
      </c>
      <c r="F389" s="2"/>
      <c r="G389" s="7"/>
      <c r="H389" s="2">
        <v>1740</v>
      </c>
      <c r="I389" s="2"/>
      <c r="J389" s="7"/>
      <c r="K389" s="42"/>
      <c r="L389" s="2"/>
      <c r="M389" s="8"/>
      <c r="N389" s="42"/>
      <c r="O389" s="2"/>
      <c r="P389" s="8"/>
      <c r="Q389" s="42"/>
      <c r="R389" s="2"/>
      <c r="S389" s="8"/>
      <c r="T389" s="42"/>
      <c r="U389" s="2"/>
      <c r="V389" s="8"/>
      <c r="W389" s="2">
        <v>21990</v>
      </c>
      <c r="X389" s="2"/>
      <c r="Y389" s="7"/>
    </row>
    <row r="390" spans="1:25" x14ac:dyDescent="0.35">
      <c r="A390" s="44" t="s">
        <v>1390</v>
      </c>
      <c r="B390" s="2">
        <v>33885</v>
      </c>
      <c r="C390" s="2"/>
      <c r="D390" s="7"/>
      <c r="E390" s="2"/>
      <c r="F390" s="2"/>
      <c r="G390" s="7"/>
      <c r="H390" s="2"/>
      <c r="I390" s="2"/>
      <c r="J390" s="7"/>
      <c r="K390" s="42"/>
      <c r="L390" s="2"/>
      <c r="M390" s="8"/>
      <c r="N390" s="42"/>
      <c r="O390" s="2"/>
      <c r="P390" s="8"/>
      <c r="Q390" s="42"/>
      <c r="R390" s="2"/>
      <c r="S390" s="8"/>
      <c r="T390" s="42"/>
      <c r="U390" s="2"/>
      <c r="V390" s="8"/>
      <c r="W390" s="2">
        <v>33885</v>
      </c>
      <c r="X390" s="2"/>
      <c r="Y390" s="7"/>
    </row>
    <row r="391" spans="1:25" x14ac:dyDescent="0.35">
      <c r="A391" s="44" t="s">
        <v>1391</v>
      </c>
      <c r="B391" s="2">
        <v>18150</v>
      </c>
      <c r="C391" s="2"/>
      <c r="D391" s="7"/>
      <c r="E391" s="2">
        <v>5610</v>
      </c>
      <c r="F391" s="2"/>
      <c r="G391" s="7"/>
      <c r="H391" s="2">
        <v>7680</v>
      </c>
      <c r="I391" s="2"/>
      <c r="J391" s="7"/>
      <c r="K391" s="42"/>
      <c r="L391" s="2"/>
      <c r="M391" s="8"/>
      <c r="N391" s="42"/>
      <c r="O391" s="2"/>
      <c r="P391" s="8"/>
      <c r="Q391" s="42"/>
      <c r="R391" s="2"/>
      <c r="S391" s="8"/>
      <c r="T391" s="42"/>
      <c r="U391" s="2"/>
      <c r="V391" s="8"/>
      <c r="W391" s="2">
        <v>31440</v>
      </c>
      <c r="X391" s="2"/>
      <c r="Y391" s="7"/>
    </row>
    <row r="392" spans="1:25" x14ac:dyDescent="0.35">
      <c r="A392" s="44" t="s">
        <v>1392</v>
      </c>
      <c r="B392" s="2">
        <v>2499030</v>
      </c>
      <c r="C392" s="2"/>
      <c r="D392" s="7"/>
      <c r="E392" s="2">
        <v>704460</v>
      </c>
      <c r="F392" s="2"/>
      <c r="G392" s="7"/>
      <c r="H392" s="2">
        <v>322305</v>
      </c>
      <c r="I392" s="2"/>
      <c r="J392" s="7"/>
      <c r="K392" s="42"/>
      <c r="L392" s="2"/>
      <c r="M392" s="8"/>
      <c r="N392" s="42"/>
      <c r="O392" s="2"/>
      <c r="P392" s="8"/>
      <c r="Q392" s="42"/>
      <c r="R392" s="2"/>
      <c r="S392" s="8"/>
      <c r="T392" s="42"/>
      <c r="U392" s="2"/>
      <c r="V392" s="8"/>
      <c r="W392" s="2">
        <v>3525795</v>
      </c>
      <c r="X392" s="2"/>
      <c r="Y392" s="7"/>
    </row>
    <row r="393" spans="1:25" x14ac:dyDescent="0.35">
      <c r="A393" s="44" t="s">
        <v>480</v>
      </c>
      <c r="B393" s="2">
        <v>571290</v>
      </c>
      <c r="C393" s="2"/>
      <c r="D393" s="7"/>
      <c r="E393" s="2">
        <v>132360</v>
      </c>
      <c r="F393" s="2"/>
      <c r="G393" s="7"/>
      <c r="H393" s="2">
        <v>39660</v>
      </c>
      <c r="I393" s="2"/>
      <c r="J393" s="7"/>
      <c r="K393" s="42"/>
      <c r="L393" s="2"/>
      <c r="M393" s="8"/>
      <c r="N393" s="42"/>
      <c r="O393" s="2"/>
      <c r="P393" s="8"/>
      <c r="Q393" s="42"/>
      <c r="R393" s="2"/>
      <c r="S393" s="8"/>
      <c r="T393" s="42"/>
      <c r="U393" s="2"/>
      <c r="V393" s="8"/>
      <c r="W393" s="2">
        <v>743310</v>
      </c>
      <c r="X393" s="2"/>
      <c r="Y393" s="7"/>
    </row>
    <row r="394" spans="1:25" x14ac:dyDescent="0.35">
      <c r="A394" s="44" t="s">
        <v>1393</v>
      </c>
      <c r="B394" s="2">
        <v>2040</v>
      </c>
      <c r="C394" s="2"/>
      <c r="D394" s="7"/>
      <c r="E394" s="2">
        <v>780</v>
      </c>
      <c r="F394" s="2"/>
      <c r="G394" s="7"/>
      <c r="H394" s="2"/>
      <c r="I394" s="2"/>
      <c r="J394" s="7"/>
      <c r="K394" s="42"/>
      <c r="L394" s="2"/>
      <c r="M394" s="8"/>
      <c r="N394" s="42"/>
      <c r="O394" s="2"/>
      <c r="P394" s="8"/>
      <c r="Q394" s="42"/>
      <c r="R394" s="2"/>
      <c r="S394" s="8"/>
      <c r="T394" s="42"/>
      <c r="U394" s="2"/>
      <c r="V394" s="8"/>
      <c r="W394" s="2">
        <v>2820</v>
      </c>
      <c r="X394" s="2"/>
      <c r="Y394" s="7"/>
    </row>
    <row r="395" spans="1:25" x14ac:dyDescent="0.35">
      <c r="A395" s="44" t="s">
        <v>1394</v>
      </c>
      <c r="B395" s="2">
        <v>780</v>
      </c>
      <c r="C395" s="2"/>
      <c r="D395" s="7"/>
      <c r="E395" s="2"/>
      <c r="F395" s="2"/>
      <c r="G395" s="7"/>
      <c r="H395" s="2">
        <v>3450</v>
      </c>
      <c r="I395" s="2"/>
      <c r="J395" s="7"/>
      <c r="K395" s="42"/>
      <c r="L395" s="2"/>
      <c r="M395" s="8"/>
      <c r="N395" s="42"/>
      <c r="O395" s="2"/>
      <c r="P395" s="8"/>
      <c r="Q395" s="42"/>
      <c r="R395" s="2"/>
      <c r="S395" s="8"/>
      <c r="T395" s="42"/>
      <c r="U395" s="2"/>
      <c r="V395" s="8"/>
      <c r="W395" s="2">
        <v>4230</v>
      </c>
      <c r="X395" s="2"/>
      <c r="Y395" s="7"/>
    </row>
    <row r="396" spans="1:25" x14ac:dyDescent="0.35">
      <c r="A396" s="44" t="s">
        <v>1395</v>
      </c>
      <c r="B396" s="2">
        <v>35250</v>
      </c>
      <c r="C396" s="2"/>
      <c r="D396" s="7"/>
      <c r="E396" s="2">
        <v>10890</v>
      </c>
      <c r="F396" s="2"/>
      <c r="G396" s="7"/>
      <c r="H396" s="2">
        <v>6720</v>
      </c>
      <c r="I396" s="2"/>
      <c r="J396" s="7"/>
      <c r="K396" s="42"/>
      <c r="L396" s="2"/>
      <c r="M396" s="8"/>
      <c r="N396" s="42"/>
      <c r="O396" s="2"/>
      <c r="P396" s="8"/>
      <c r="Q396" s="42"/>
      <c r="R396" s="2"/>
      <c r="S396" s="8"/>
      <c r="T396" s="42"/>
      <c r="U396" s="2"/>
      <c r="V396" s="8"/>
      <c r="W396" s="2">
        <v>52860</v>
      </c>
      <c r="X396" s="2"/>
      <c r="Y396" s="7"/>
    </row>
    <row r="397" spans="1:25" x14ac:dyDescent="0.35">
      <c r="A397" s="44" t="s">
        <v>1396</v>
      </c>
      <c r="B397" s="2">
        <v>862590</v>
      </c>
      <c r="C397" s="2"/>
      <c r="D397" s="7"/>
      <c r="E397" s="2">
        <v>322980</v>
      </c>
      <c r="F397" s="2"/>
      <c r="G397" s="7"/>
      <c r="H397" s="2">
        <v>97845</v>
      </c>
      <c r="I397" s="2"/>
      <c r="J397" s="7"/>
      <c r="K397" s="42"/>
      <c r="L397" s="2"/>
      <c r="M397" s="8"/>
      <c r="N397" s="42"/>
      <c r="O397" s="2"/>
      <c r="P397" s="8"/>
      <c r="Q397" s="42"/>
      <c r="R397" s="2"/>
      <c r="S397" s="8"/>
      <c r="T397" s="42"/>
      <c r="U397" s="2"/>
      <c r="V397" s="8"/>
      <c r="W397" s="2">
        <v>1283415</v>
      </c>
      <c r="X397" s="2"/>
      <c r="Y397" s="7"/>
    </row>
    <row r="398" spans="1:25" x14ac:dyDescent="0.35">
      <c r="A398" s="44" t="s">
        <v>1397</v>
      </c>
      <c r="B398" s="2">
        <v>37500</v>
      </c>
      <c r="C398" s="2"/>
      <c r="D398" s="7"/>
      <c r="E398" s="2">
        <v>15990</v>
      </c>
      <c r="F398" s="2"/>
      <c r="G398" s="7"/>
      <c r="H398" s="2"/>
      <c r="I398" s="2"/>
      <c r="J398" s="7"/>
      <c r="K398" s="42"/>
      <c r="L398" s="2"/>
      <c r="M398" s="8"/>
      <c r="N398" s="42"/>
      <c r="O398" s="2"/>
      <c r="P398" s="8"/>
      <c r="Q398" s="42"/>
      <c r="R398" s="2"/>
      <c r="S398" s="8"/>
      <c r="T398" s="42"/>
      <c r="U398" s="2"/>
      <c r="V398" s="8"/>
      <c r="W398" s="2">
        <v>53490</v>
      </c>
      <c r="X398" s="2"/>
      <c r="Y398" s="7"/>
    </row>
    <row r="399" spans="1:25" x14ac:dyDescent="0.35">
      <c r="A399" s="44" t="s">
        <v>1398</v>
      </c>
      <c r="B399" s="2">
        <v>93915</v>
      </c>
      <c r="C399" s="2"/>
      <c r="D399" s="7"/>
      <c r="E399" s="2">
        <v>36300</v>
      </c>
      <c r="F399" s="2"/>
      <c r="G399" s="7"/>
      <c r="H399" s="2">
        <v>5040</v>
      </c>
      <c r="I399" s="2"/>
      <c r="J399" s="7"/>
      <c r="K399" s="42"/>
      <c r="L399" s="2"/>
      <c r="M399" s="8"/>
      <c r="N399" s="42"/>
      <c r="O399" s="2"/>
      <c r="P399" s="8"/>
      <c r="Q399" s="42"/>
      <c r="R399" s="2"/>
      <c r="S399" s="8"/>
      <c r="T399" s="42"/>
      <c r="U399" s="2"/>
      <c r="V399" s="8"/>
      <c r="W399" s="2">
        <v>135255</v>
      </c>
      <c r="X399" s="2"/>
      <c r="Y399" s="7"/>
    </row>
    <row r="400" spans="1:25" x14ac:dyDescent="0.35">
      <c r="A400" s="44" t="s">
        <v>1399</v>
      </c>
      <c r="B400" s="2">
        <v>145170</v>
      </c>
      <c r="C400" s="2"/>
      <c r="D400" s="7"/>
      <c r="E400" s="2">
        <v>118980</v>
      </c>
      <c r="F400" s="2"/>
      <c r="G400" s="7"/>
      <c r="H400" s="2">
        <v>6750</v>
      </c>
      <c r="I400" s="2"/>
      <c r="J400" s="7"/>
      <c r="K400" s="42"/>
      <c r="L400" s="2"/>
      <c r="M400" s="8"/>
      <c r="N400" s="42"/>
      <c r="O400" s="2"/>
      <c r="P400" s="8"/>
      <c r="Q400" s="42"/>
      <c r="R400" s="2"/>
      <c r="S400" s="8"/>
      <c r="T400" s="42"/>
      <c r="U400" s="2"/>
      <c r="V400" s="8"/>
      <c r="W400" s="2">
        <v>270900</v>
      </c>
      <c r="X400" s="2"/>
      <c r="Y400" s="7"/>
    </row>
    <row r="401" spans="1:25" x14ac:dyDescent="0.35">
      <c r="A401" s="44" t="s">
        <v>1400</v>
      </c>
      <c r="B401" s="2">
        <v>106770</v>
      </c>
      <c r="C401" s="2"/>
      <c r="D401" s="7"/>
      <c r="E401" s="2">
        <v>42240</v>
      </c>
      <c r="F401" s="2"/>
      <c r="G401" s="7"/>
      <c r="H401" s="2">
        <v>10620</v>
      </c>
      <c r="I401" s="2"/>
      <c r="J401" s="7"/>
      <c r="K401" s="42"/>
      <c r="L401" s="2"/>
      <c r="M401" s="8"/>
      <c r="N401" s="42"/>
      <c r="O401" s="2"/>
      <c r="P401" s="8"/>
      <c r="Q401" s="42"/>
      <c r="R401" s="2"/>
      <c r="S401" s="8"/>
      <c r="T401" s="42"/>
      <c r="U401" s="2"/>
      <c r="V401" s="8"/>
      <c r="W401" s="2">
        <v>159630</v>
      </c>
      <c r="X401" s="2"/>
      <c r="Y401" s="7"/>
    </row>
    <row r="402" spans="1:25" x14ac:dyDescent="0.35">
      <c r="A402" s="44" t="s">
        <v>1401</v>
      </c>
      <c r="B402" s="2">
        <v>210945</v>
      </c>
      <c r="C402" s="2"/>
      <c r="D402" s="7"/>
      <c r="E402" s="2">
        <v>157350</v>
      </c>
      <c r="F402" s="2"/>
      <c r="G402" s="7"/>
      <c r="H402" s="2">
        <v>60510</v>
      </c>
      <c r="I402" s="2"/>
      <c r="J402" s="7"/>
      <c r="K402" s="42"/>
      <c r="L402" s="2"/>
      <c r="M402" s="8"/>
      <c r="N402" s="42"/>
      <c r="O402" s="2"/>
      <c r="P402" s="8"/>
      <c r="Q402" s="42"/>
      <c r="R402" s="2"/>
      <c r="S402" s="8"/>
      <c r="T402" s="42"/>
      <c r="U402" s="2"/>
      <c r="V402" s="8"/>
      <c r="W402" s="2">
        <v>428805</v>
      </c>
      <c r="X402" s="2"/>
      <c r="Y402" s="7"/>
    </row>
    <row r="403" spans="1:25" x14ac:dyDescent="0.35">
      <c r="A403" s="44" t="s">
        <v>1402</v>
      </c>
      <c r="B403" s="2">
        <v>190995</v>
      </c>
      <c r="C403" s="2"/>
      <c r="D403" s="7"/>
      <c r="E403" s="2">
        <v>60900</v>
      </c>
      <c r="F403" s="2"/>
      <c r="G403" s="7"/>
      <c r="H403" s="2">
        <v>3450</v>
      </c>
      <c r="I403" s="2"/>
      <c r="J403" s="7"/>
      <c r="K403" s="42"/>
      <c r="L403" s="2"/>
      <c r="M403" s="8"/>
      <c r="N403" s="42"/>
      <c r="O403" s="2"/>
      <c r="P403" s="8"/>
      <c r="Q403" s="42"/>
      <c r="R403" s="2"/>
      <c r="S403" s="8"/>
      <c r="T403" s="42"/>
      <c r="U403" s="2"/>
      <c r="V403" s="8"/>
      <c r="W403" s="2">
        <v>255345</v>
      </c>
      <c r="X403" s="2"/>
      <c r="Y403" s="7"/>
    </row>
    <row r="404" spans="1:25" x14ac:dyDescent="0.35">
      <c r="A404" s="44" t="s">
        <v>1403</v>
      </c>
      <c r="B404" s="2">
        <v>1178910</v>
      </c>
      <c r="C404" s="2"/>
      <c r="D404" s="7"/>
      <c r="E404" s="2">
        <v>392640</v>
      </c>
      <c r="F404" s="2"/>
      <c r="G404" s="7"/>
      <c r="H404" s="2">
        <v>138915</v>
      </c>
      <c r="I404" s="2"/>
      <c r="J404" s="7"/>
      <c r="K404" s="42"/>
      <c r="L404" s="2"/>
      <c r="M404" s="8"/>
      <c r="N404" s="42"/>
      <c r="O404" s="2"/>
      <c r="P404" s="8"/>
      <c r="Q404" s="42"/>
      <c r="R404" s="2"/>
      <c r="S404" s="8"/>
      <c r="T404" s="42"/>
      <c r="U404" s="2"/>
      <c r="V404" s="8"/>
      <c r="W404" s="2">
        <v>1710465</v>
      </c>
      <c r="X404" s="2"/>
      <c r="Y404" s="7"/>
    </row>
    <row r="405" spans="1:25" x14ac:dyDescent="0.35">
      <c r="A405" s="44" t="s">
        <v>1404</v>
      </c>
      <c r="B405" s="2">
        <v>52950</v>
      </c>
      <c r="C405" s="2"/>
      <c r="D405" s="7"/>
      <c r="E405" s="2">
        <v>4860</v>
      </c>
      <c r="F405" s="2"/>
      <c r="G405" s="7"/>
      <c r="H405" s="2"/>
      <c r="I405" s="2"/>
      <c r="J405" s="7"/>
      <c r="K405" s="42"/>
      <c r="L405" s="2"/>
      <c r="M405" s="8"/>
      <c r="N405" s="42"/>
      <c r="O405" s="2"/>
      <c r="P405" s="8"/>
      <c r="Q405" s="42"/>
      <c r="R405" s="2"/>
      <c r="S405" s="8"/>
      <c r="T405" s="42"/>
      <c r="U405" s="2"/>
      <c r="V405" s="8"/>
      <c r="W405" s="2">
        <v>57810</v>
      </c>
      <c r="X405" s="2"/>
      <c r="Y405" s="7"/>
    </row>
    <row r="406" spans="1:25" x14ac:dyDescent="0.35">
      <c r="A406" s="44" t="s">
        <v>1405</v>
      </c>
      <c r="B406" s="2">
        <v>97620</v>
      </c>
      <c r="C406" s="2"/>
      <c r="D406" s="7"/>
      <c r="E406" s="2">
        <v>51150</v>
      </c>
      <c r="F406" s="2"/>
      <c r="G406" s="7"/>
      <c r="H406" s="2">
        <v>15450</v>
      </c>
      <c r="I406" s="2"/>
      <c r="J406" s="7"/>
      <c r="K406" s="42"/>
      <c r="L406" s="2"/>
      <c r="M406" s="8"/>
      <c r="N406" s="42"/>
      <c r="O406" s="2"/>
      <c r="P406" s="8"/>
      <c r="Q406" s="42"/>
      <c r="R406" s="2"/>
      <c r="S406" s="8"/>
      <c r="T406" s="42"/>
      <c r="U406" s="2"/>
      <c r="V406" s="8"/>
      <c r="W406" s="2">
        <v>164220</v>
      </c>
      <c r="X406" s="2"/>
      <c r="Y406" s="7"/>
    </row>
    <row r="407" spans="1:25" x14ac:dyDescent="0.35">
      <c r="A407" s="44" t="s">
        <v>1406</v>
      </c>
      <c r="B407" s="2">
        <v>77625</v>
      </c>
      <c r="C407" s="2"/>
      <c r="D407" s="7"/>
      <c r="E407" s="2">
        <v>25230</v>
      </c>
      <c r="F407" s="2"/>
      <c r="G407" s="7"/>
      <c r="H407" s="2">
        <v>840</v>
      </c>
      <c r="I407" s="2"/>
      <c r="J407" s="7"/>
      <c r="K407" s="42"/>
      <c r="L407" s="2"/>
      <c r="M407" s="8"/>
      <c r="N407" s="42"/>
      <c r="O407" s="2"/>
      <c r="P407" s="8"/>
      <c r="Q407" s="42"/>
      <c r="R407" s="2"/>
      <c r="S407" s="8"/>
      <c r="T407" s="42"/>
      <c r="U407" s="2"/>
      <c r="V407" s="8"/>
      <c r="W407" s="2">
        <v>103695</v>
      </c>
      <c r="X407" s="2"/>
      <c r="Y407" s="7"/>
    </row>
    <row r="408" spans="1:25" x14ac:dyDescent="0.35">
      <c r="A408" s="44" t="s">
        <v>1407</v>
      </c>
      <c r="B408" s="2">
        <v>285360</v>
      </c>
      <c r="C408" s="2"/>
      <c r="D408" s="7"/>
      <c r="E408" s="2">
        <v>93090</v>
      </c>
      <c r="F408" s="2"/>
      <c r="G408" s="7"/>
      <c r="H408" s="2">
        <v>42810</v>
      </c>
      <c r="I408" s="2"/>
      <c r="J408" s="7"/>
      <c r="K408" s="42"/>
      <c r="L408" s="2"/>
      <c r="M408" s="8"/>
      <c r="N408" s="42"/>
      <c r="O408" s="2"/>
      <c r="P408" s="8"/>
      <c r="Q408" s="42"/>
      <c r="R408" s="2"/>
      <c r="S408" s="8"/>
      <c r="T408" s="42"/>
      <c r="U408" s="2"/>
      <c r="V408" s="8"/>
      <c r="W408" s="2">
        <v>421260</v>
      </c>
      <c r="X408" s="2"/>
      <c r="Y408" s="7"/>
    </row>
    <row r="409" spans="1:25" x14ac:dyDescent="0.35">
      <c r="A409" s="44" t="s">
        <v>1408</v>
      </c>
      <c r="B409" s="2">
        <v>56430</v>
      </c>
      <c r="C409" s="2"/>
      <c r="D409" s="7"/>
      <c r="E409" s="2">
        <v>26790</v>
      </c>
      <c r="F409" s="2"/>
      <c r="G409" s="7"/>
      <c r="H409" s="2">
        <v>8580</v>
      </c>
      <c r="I409" s="2"/>
      <c r="J409" s="7"/>
      <c r="K409" s="42"/>
      <c r="L409" s="2"/>
      <c r="M409" s="8"/>
      <c r="N409" s="42"/>
      <c r="O409" s="2"/>
      <c r="P409" s="8"/>
      <c r="Q409" s="42"/>
      <c r="R409" s="2"/>
      <c r="S409" s="8"/>
      <c r="T409" s="42"/>
      <c r="U409" s="2"/>
      <c r="V409" s="8"/>
      <c r="W409" s="2">
        <v>91800</v>
      </c>
      <c r="X409" s="2"/>
      <c r="Y409" s="7"/>
    </row>
    <row r="410" spans="1:25" x14ac:dyDescent="0.35">
      <c r="A410" s="44" t="s">
        <v>1409</v>
      </c>
      <c r="B410" s="2">
        <v>160935</v>
      </c>
      <c r="C410" s="2"/>
      <c r="D410" s="7"/>
      <c r="E410" s="2">
        <v>37350</v>
      </c>
      <c r="F410" s="2"/>
      <c r="G410" s="7"/>
      <c r="H410" s="2">
        <v>17730</v>
      </c>
      <c r="I410" s="2"/>
      <c r="J410" s="7"/>
      <c r="K410" s="42"/>
      <c r="L410" s="2"/>
      <c r="M410" s="8"/>
      <c r="N410" s="42"/>
      <c r="O410" s="2"/>
      <c r="P410" s="8"/>
      <c r="Q410" s="42"/>
      <c r="R410" s="2"/>
      <c r="S410" s="8"/>
      <c r="T410" s="42"/>
      <c r="U410" s="2"/>
      <c r="V410" s="8"/>
      <c r="W410" s="2">
        <v>216015</v>
      </c>
      <c r="X410" s="2"/>
      <c r="Y410" s="7"/>
    </row>
    <row r="411" spans="1:25" x14ac:dyDescent="0.35">
      <c r="A411" s="44" t="s">
        <v>1410</v>
      </c>
      <c r="B411" s="2">
        <v>665955</v>
      </c>
      <c r="C411" s="2"/>
      <c r="D411" s="7"/>
      <c r="E411" s="2">
        <v>182520</v>
      </c>
      <c r="F411" s="2"/>
      <c r="G411" s="7"/>
      <c r="H411" s="2">
        <v>74430</v>
      </c>
      <c r="I411" s="2"/>
      <c r="J411" s="7"/>
      <c r="K411" s="42"/>
      <c r="L411" s="2"/>
      <c r="M411" s="8"/>
      <c r="N411" s="42"/>
      <c r="O411" s="2"/>
      <c r="P411" s="8"/>
      <c r="Q411" s="42"/>
      <c r="R411" s="2"/>
      <c r="S411" s="8"/>
      <c r="T411" s="42"/>
      <c r="U411" s="2"/>
      <c r="V411" s="8"/>
      <c r="W411" s="2">
        <v>922905</v>
      </c>
      <c r="X411" s="2"/>
      <c r="Y411" s="7"/>
    </row>
    <row r="412" spans="1:25" x14ac:dyDescent="0.35">
      <c r="A412" s="44" t="s">
        <v>1411</v>
      </c>
      <c r="B412" s="2"/>
      <c r="C412" s="2"/>
      <c r="D412" s="7"/>
      <c r="E412" s="2">
        <v>12390</v>
      </c>
      <c r="F412" s="2"/>
      <c r="G412" s="7"/>
      <c r="H412" s="2">
        <v>7905</v>
      </c>
      <c r="I412" s="2"/>
      <c r="J412" s="7"/>
      <c r="K412" s="42"/>
      <c r="L412" s="2"/>
      <c r="M412" s="8"/>
      <c r="N412" s="42"/>
      <c r="O412" s="2"/>
      <c r="P412" s="8"/>
      <c r="Q412" s="42"/>
      <c r="R412" s="2"/>
      <c r="S412" s="8"/>
      <c r="T412" s="42"/>
      <c r="U412" s="2"/>
      <c r="V412" s="8"/>
      <c r="W412" s="2">
        <v>20295</v>
      </c>
      <c r="X412" s="2"/>
      <c r="Y412" s="7"/>
    </row>
    <row r="413" spans="1:25" x14ac:dyDescent="0.35">
      <c r="A413" s="44" t="s">
        <v>1412</v>
      </c>
      <c r="B413" s="2">
        <v>15450</v>
      </c>
      <c r="C413" s="2"/>
      <c r="D413" s="7"/>
      <c r="E413" s="2">
        <v>9510</v>
      </c>
      <c r="F413" s="2"/>
      <c r="G413" s="7"/>
      <c r="H413" s="2">
        <v>870</v>
      </c>
      <c r="I413" s="2"/>
      <c r="J413" s="7"/>
      <c r="K413" s="42"/>
      <c r="L413" s="2"/>
      <c r="M413" s="8"/>
      <c r="N413" s="42"/>
      <c r="O413" s="2"/>
      <c r="P413" s="8"/>
      <c r="Q413" s="42"/>
      <c r="R413" s="2"/>
      <c r="S413" s="8"/>
      <c r="T413" s="42"/>
      <c r="U413" s="2"/>
      <c r="V413" s="8"/>
      <c r="W413" s="2">
        <v>25830</v>
      </c>
      <c r="X413" s="2"/>
      <c r="Y413" s="7"/>
    </row>
    <row r="414" spans="1:25" x14ac:dyDescent="0.35">
      <c r="A414" s="44" t="s">
        <v>1413</v>
      </c>
      <c r="B414" s="2">
        <v>551385</v>
      </c>
      <c r="C414" s="2"/>
      <c r="D414" s="7"/>
      <c r="E414" s="2">
        <v>147630</v>
      </c>
      <c r="F414" s="2"/>
      <c r="G414" s="7"/>
      <c r="H414" s="2">
        <v>39150</v>
      </c>
      <c r="I414" s="2"/>
      <c r="J414" s="7"/>
      <c r="K414" s="42"/>
      <c r="L414" s="2"/>
      <c r="M414" s="8"/>
      <c r="N414" s="42"/>
      <c r="O414" s="2"/>
      <c r="P414" s="8"/>
      <c r="Q414" s="42"/>
      <c r="R414" s="2"/>
      <c r="S414" s="8"/>
      <c r="T414" s="42"/>
      <c r="U414" s="2"/>
      <c r="V414" s="8"/>
      <c r="W414" s="2">
        <v>738165</v>
      </c>
      <c r="X414" s="2"/>
      <c r="Y414" s="7"/>
    </row>
    <row r="415" spans="1:25" x14ac:dyDescent="0.35">
      <c r="A415" s="44" t="s">
        <v>1414</v>
      </c>
      <c r="B415" s="2">
        <v>88365</v>
      </c>
      <c r="C415" s="2"/>
      <c r="D415" s="7"/>
      <c r="E415" s="2">
        <v>41040</v>
      </c>
      <c r="F415" s="2"/>
      <c r="G415" s="7"/>
      <c r="H415" s="2">
        <v>7710</v>
      </c>
      <c r="I415" s="2"/>
      <c r="J415" s="7"/>
      <c r="K415" s="42"/>
      <c r="L415" s="2"/>
      <c r="M415" s="8"/>
      <c r="N415" s="42"/>
      <c r="O415" s="2"/>
      <c r="P415" s="8"/>
      <c r="Q415" s="42"/>
      <c r="R415" s="2"/>
      <c r="S415" s="8"/>
      <c r="T415" s="42"/>
      <c r="U415" s="2"/>
      <c r="V415" s="8"/>
      <c r="W415" s="2">
        <v>137115</v>
      </c>
      <c r="X415" s="2"/>
      <c r="Y415" s="7"/>
    </row>
    <row r="416" spans="1:25" x14ac:dyDescent="0.35">
      <c r="A416" s="44" t="s">
        <v>1415</v>
      </c>
      <c r="B416" s="2">
        <v>308400</v>
      </c>
      <c r="C416" s="2"/>
      <c r="D416" s="7"/>
      <c r="E416" s="2">
        <v>86820</v>
      </c>
      <c r="F416" s="2"/>
      <c r="G416" s="7"/>
      <c r="H416" s="2">
        <v>21405</v>
      </c>
      <c r="I416" s="2"/>
      <c r="J416" s="7"/>
      <c r="K416" s="42"/>
      <c r="L416" s="2"/>
      <c r="M416" s="8"/>
      <c r="N416" s="42"/>
      <c r="O416" s="2"/>
      <c r="P416" s="8"/>
      <c r="Q416" s="42"/>
      <c r="R416" s="2"/>
      <c r="S416" s="8"/>
      <c r="T416" s="42"/>
      <c r="U416" s="2"/>
      <c r="V416" s="8"/>
      <c r="W416" s="2">
        <v>416625</v>
      </c>
      <c r="X416" s="2"/>
      <c r="Y416" s="7"/>
    </row>
    <row r="417" spans="1:25" x14ac:dyDescent="0.35">
      <c r="A417" s="44" t="s">
        <v>1416</v>
      </c>
      <c r="B417" s="2">
        <v>433920</v>
      </c>
      <c r="C417" s="2"/>
      <c r="D417" s="7"/>
      <c r="E417" s="2">
        <v>136320</v>
      </c>
      <c r="F417" s="2"/>
      <c r="G417" s="7"/>
      <c r="H417" s="2">
        <v>57120</v>
      </c>
      <c r="I417" s="2"/>
      <c r="J417" s="7"/>
      <c r="K417" s="42"/>
      <c r="L417" s="2"/>
      <c r="M417" s="8"/>
      <c r="N417" s="42"/>
      <c r="O417" s="2"/>
      <c r="P417" s="8"/>
      <c r="Q417" s="42"/>
      <c r="R417" s="2"/>
      <c r="S417" s="8"/>
      <c r="T417" s="42"/>
      <c r="U417" s="2"/>
      <c r="V417" s="8"/>
      <c r="W417" s="2">
        <v>627360</v>
      </c>
      <c r="X417" s="2"/>
      <c r="Y417" s="7"/>
    </row>
    <row r="418" spans="1:25" x14ac:dyDescent="0.35">
      <c r="A418" s="44" t="s">
        <v>1417</v>
      </c>
      <c r="B418" s="2">
        <v>240705</v>
      </c>
      <c r="C418" s="2"/>
      <c r="D418" s="7"/>
      <c r="E418" s="2">
        <v>111000</v>
      </c>
      <c r="F418" s="2"/>
      <c r="G418" s="7"/>
      <c r="H418" s="2">
        <v>18150</v>
      </c>
      <c r="I418" s="2"/>
      <c r="J418" s="7"/>
      <c r="K418" s="42"/>
      <c r="L418" s="2"/>
      <c r="M418" s="8"/>
      <c r="N418" s="42"/>
      <c r="O418" s="2"/>
      <c r="P418" s="8"/>
      <c r="Q418" s="42"/>
      <c r="R418" s="2"/>
      <c r="S418" s="8"/>
      <c r="T418" s="42"/>
      <c r="U418" s="2"/>
      <c r="V418" s="8"/>
      <c r="W418" s="2">
        <v>369855</v>
      </c>
      <c r="X418" s="2"/>
      <c r="Y418" s="7"/>
    </row>
    <row r="419" spans="1:25" x14ac:dyDescent="0.35">
      <c r="A419" s="44" t="s">
        <v>1418</v>
      </c>
      <c r="B419" s="2">
        <v>489405</v>
      </c>
      <c r="C419" s="2"/>
      <c r="D419" s="7"/>
      <c r="E419" s="2">
        <v>152130</v>
      </c>
      <c r="F419" s="2"/>
      <c r="G419" s="7"/>
      <c r="H419" s="2">
        <v>36600</v>
      </c>
      <c r="I419" s="2"/>
      <c r="J419" s="7"/>
      <c r="K419" s="42"/>
      <c r="L419" s="2"/>
      <c r="M419" s="8"/>
      <c r="N419" s="42"/>
      <c r="O419" s="2"/>
      <c r="P419" s="8"/>
      <c r="Q419" s="42"/>
      <c r="R419" s="2"/>
      <c r="S419" s="8"/>
      <c r="T419" s="42"/>
      <c r="U419" s="2"/>
      <c r="V419" s="8"/>
      <c r="W419" s="2">
        <v>678135</v>
      </c>
      <c r="X419" s="2"/>
      <c r="Y419" s="7"/>
    </row>
    <row r="420" spans="1:25" x14ac:dyDescent="0.35">
      <c r="A420" s="44" t="s">
        <v>1419</v>
      </c>
      <c r="B420" s="2">
        <v>329025</v>
      </c>
      <c r="C420" s="2"/>
      <c r="D420" s="7"/>
      <c r="E420" s="2">
        <v>105270</v>
      </c>
      <c r="F420" s="2"/>
      <c r="G420" s="7"/>
      <c r="H420" s="2">
        <v>37440</v>
      </c>
      <c r="I420" s="2"/>
      <c r="J420" s="7"/>
      <c r="K420" s="42"/>
      <c r="L420" s="2"/>
      <c r="M420" s="8"/>
      <c r="N420" s="42"/>
      <c r="O420" s="2"/>
      <c r="P420" s="8"/>
      <c r="Q420" s="42"/>
      <c r="R420" s="2"/>
      <c r="S420" s="8"/>
      <c r="T420" s="42"/>
      <c r="U420" s="2"/>
      <c r="V420" s="8"/>
      <c r="W420" s="2">
        <v>471735</v>
      </c>
      <c r="X420" s="2"/>
      <c r="Y420" s="7"/>
    </row>
    <row r="421" spans="1:25" x14ac:dyDescent="0.35">
      <c r="A421" s="44" t="s">
        <v>1420</v>
      </c>
      <c r="B421" s="2">
        <v>543960</v>
      </c>
      <c r="C421" s="2"/>
      <c r="D421" s="7"/>
      <c r="E421" s="2">
        <v>119850</v>
      </c>
      <c r="F421" s="2"/>
      <c r="G421" s="7"/>
      <c r="H421" s="2">
        <v>47310</v>
      </c>
      <c r="I421" s="2"/>
      <c r="J421" s="7"/>
      <c r="K421" s="42"/>
      <c r="L421" s="2"/>
      <c r="M421" s="8"/>
      <c r="N421" s="42"/>
      <c r="O421" s="2"/>
      <c r="P421" s="8"/>
      <c r="Q421" s="42"/>
      <c r="R421" s="2"/>
      <c r="S421" s="8"/>
      <c r="T421" s="42"/>
      <c r="U421" s="2"/>
      <c r="V421" s="8"/>
      <c r="W421" s="2">
        <v>711120</v>
      </c>
      <c r="X421" s="2"/>
      <c r="Y421" s="7"/>
    </row>
    <row r="422" spans="1:25" x14ac:dyDescent="0.35">
      <c r="A422" s="44" t="s">
        <v>1421</v>
      </c>
      <c r="B422" s="2">
        <v>104010</v>
      </c>
      <c r="C422" s="2"/>
      <c r="D422" s="7"/>
      <c r="E422" s="2">
        <v>51360</v>
      </c>
      <c r="F422" s="2"/>
      <c r="G422" s="7"/>
      <c r="H422" s="2">
        <v>16275</v>
      </c>
      <c r="I422" s="2"/>
      <c r="J422" s="7"/>
      <c r="K422" s="42"/>
      <c r="L422" s="2"/>
      <c r="M422" s="8"/>
      <c r="N422" s="42"/>
      <c r="O422" s="2"/>
      <c r="P422" s="8"/>
      <c r="Q422" s="42"/>
      <c r="R422" s="2"/>
      <c r="S422" s="8"/>
      <c r="T422" s="42"/>
      <c r="U422" s="2"/>
      <c r="V422" s="8"/>
      <c r="W422" s="2">
        <v>171645</v>
      </c>
      <c r="X422" s="2"/>
      <c r="Y422" s="7"/>
    </row>
    <row r="423" spans="1:25" x14ac:dyDescent="0.35">
      <c r="A423" s="44" t="s">
        <v>1422</v>
      </c>
      <c r="B423" s="2">
        <v>683160</v>
      </c>
      <c r="C423" s="2"/>
      <c r="D423" s="7"/>
      <c r="E423" s="2">
        <v>209490</v>
      </c>
      <c r="F423" s="2"/>
      <c r="G423" s="7"/>
      <c r="H423" s="2">
        <v>84525</v>
      </c>
      <c r="I423" s="2"/>
      <c r="J423" s="7"/>
      <c r="K423" s="42"/>
      <c r="L423" s="2"/>
      <c r="M423" s="8"/>
      <c r="N423" s="42"/>
      <c r="O423" s="2"/>
      <c r="P423" s="8"/>
      <c r="Q423" s="42"/>
      <c r="R423" s="2"/>
      <c r="S423" s="8"/>
      <c r="T423" s="42"/>
      <c r="U423" s="2"/>
      <c r="V423" s="8"/>
      <c r="W423" s="2">
        <v>977175</v>
      </c>
      <c r="X423" s="2"/>
      <c r="Y423" s="7"/>
    </row>
    <row r="424" spans="1:25" x14ac:dyDescent="0.35">
      <c r="A424" s="44" t="s">
        <v>1423</v>
      </c>
      <c r="B424" s="2">
        <v>27450</v>
      </c>
      <c r="C424" s="2"/>
      <c r="D424" s="7"/>
      <c r="E424" s="2"/>
      <c r="F424" s="2"/>
      <c r="G424" s="7"/>
      <c r="H424" s="2"/>
      <c r="I424" s="2"/>
      <c r="J424" s="7"/>
      <c r="K424" s="42"/>
      <c r="L424" s="2"/>
      <c r="M424" s="8"/>
      <c r="N424" s="42"/>
      <c r="O424" s="2"/>
      <c r="P424" s="8"/>
      <c r="Q424" s="42"/>
      <c r="R424" s="2"/>
      <c r="S424" s="8"/>
      <c r="T424" s="42"/>
      <c r="U424" s="2"/>
      <c r="V424" s="8"/>
      <c r="W424" s="2">
        <v>27450</v>
      </c>
      <c r="X424" s="2"/>
      <c r="Y424" s="7"/>
    </row>
    <row r="425" spans="1:25" x14ac:dyDescent="0.35">
      <c r="A425" s="44" t="s">
        <v>1424</v>
      </c>
      <c r="B425" s="2">
        <v>408645</v>
      </c>
      <c r="C425" s="2"/>
      <c r="D425" s="7"/>
      <c r="E425" s="2">
        <v>88950</v>
      </c>
      <c r="F425" s="2"/>
      <c r="G425" s="7"/>
      <c r="H425" s="2">
        <v>17025</v>
      </c>
      <c r="I425" s="2"/>
      <c r="J425" s="7"/>
      <c r="K425" s="42"/>
      <c r="L425" s="2"/>
      <c r="M425" s="8"/>
      <c r="N425" s="42"/>
      <c r="O425" s="2"/>
      <c r="P425" s="8"/>
      <c r="Q425" s="42"/>
      <c r="R425" s="2"/>
      <c r="S425" s="8"/>
      <c r="T425" s="42"/>
      <c r="U425" s="2"/>
      <c r="V425" s="8"/>
      <c r="W425" s="2">
        <v>514620</v>
      </c>
      <c r="X425" s="2"/>
      <c r="Y425" s="7"/>
    </row>
    <row r="426" spans="1:25" x14ac:dyDescent="0.35">
      <c r="A426" s="44" t="s">
        <v>1425</v>
      </c>
      <c r="B426" s="2">
        <v>46710</v>
      </c>
      <c r="C426" s="2"/>
      <c r="D426" s="7"/>
      <c r="E426" s="2">
        <v>15330</v>
      </c>
      <c r="F426" s="2"/>
      <c r="G426" s="7"/>
      <c r="H426" s="2">
        <v>10440</v>
      </c>
      <c r="I426" s="2"/>
      <c r="J426" s="7"/>
      <c r="K426" s="42"/>
      <c r="L426" s="2"/>
      <c r="M426" s="8"/>
      <c r="N426" s="42"/>
      <c r="O426" s="2"/>
      <c r="P426" s="8"/>
      <c r="Q426" s="42"/>
      <c r="R426" s="2"/>
      <c r="S426" s="8"/>
      <c r="T426" s="42"/>
      <c r="U426" s="2"/>
      <c r="V426" s="8"/>
      <c r="W426" s="2">
        <v>72480</v>
      </c>
      <c r="X426" s="2"/>
      <c r="Y426" s="7"/>
    </row>
    <row r="427" spans="1:25" x14ac:dyDescent="0.35">
      <c r="A427" s="44" t="s">
        <v>1426</v>
      </c>
      <c r="B427" s="2">
        <v>2058330</v>
      </c>
      <c r="C427" s="2"/>
      <c r="D427" s="7"/>
      <c r="E427" s="2">
        <v>520770</v>
      </c>
      <c r="F427" s="2"/>
      <c r="G427" s="7"/>
      <c r="H427" s="2">
        <v>143370</v>
      </c>
      <c r="I427" s="2"/>
      <c r="J427" s="7"/>
      <c r="K427" s="42"/>
      <c r="L427" s="2"/>
      <c r="M427" s="8"/>
      <c r="N427" s="42"/>
      <c r="O427" s="2"/>
      <c r="P427" s="8"/>
      <c r="Q427" s="42"/>
      <c r="R427" s="2"/>
      <c r="S427" s="8"/>
      <c r="T427" s="42"/>
      <c r="U427" s="2"/>
      <c r="V427" s="8"/>
      <c r="W427" s="2">
        <v>2722470</v>
      </c>
      <c r="X427" s="2"/>
      <c r="Y427" s="7"/>
    </row>
    <row r="428" spans="1:25" x14ac:dyDescent="0.35">
      <c r="A428" s="44" t="s">
        <v>1427</v>
      </c>
      <c r="B428" s="2">
        <v>41985</v>
      </c>
      <c r="C428" s="2"/>
      <c r="D428" s="7"/>
      <c r="E428" s="2">
        <v>24390</v>
      </c>
      <c r="F428" s="2"/>
      <c r="G428" s="7"/>
      <c r="H428" s="2">
        <v>5160</v>
      </c>
      <c r="I428" s="2"/>
      <c r="J428" s="7"/>
      <c r="K428" s="42"/>
      <c r="L428" s="2"/>
      <c r="M428" s="8"/>
      <c r="N428" s="42"/>
      <c r="O428" s="2"/>
      <c r="P428" s="8"/>
      <c r="Q428" s="42"/>
      <c r="R428" s="2"/>
      <c r="S428" s="8"/>
      <c r="T428" s="42"/>
      <c r="U428" s="2"/>
      <c r="V428" s="8"/>
      <c r="W428" s="2">
        <v>71535</v>
      </c>
      <c r="X428" s="2"/>
      <c r="Y428" s="7"/>
    </row>
    <row r="429" spans="1:25" x14ac:dyDescent="0.35">
      <c r="A429" s="44" t="s">
        <v>1428</v>
      </c>
      <c r="B429" s="2">
        <v>207075</v>
      </c>
      <c r="C429" s="2"/>
      <c r="D429" s="7"/>
      <c r="E429" s="2">
        <v>60510</v>
      </c>
      <c r="F429" s="2"/>
      <c r="G429" s="7"/>
      <c r="H429" s="2">
        <v>14265</v>
      </c>
      <c r="I429" s="2"/>
      <c r="J429" s="7"/>
      <c r="K429" s="42"/>
      <c r="L429" s="2"/>
      <c r="M429" s="8"/>
      <c r="N429" s="42"/>
      <c r="O429" s="2"/>
      <c r="P429" s="8"/>
      <c r="Q429" s="42"/>
      <c r="R429" s="2"/>
      <c r="S429" s="8"/>
      <c r="T429" s="42"/>
      <c r="U429" s="2"/>
      <c r="V429" s="8"/>
      <c r="W429" s="2">
        <v>281850</v>
      </c>
      <c r="X429" s="2"/>
      <c r="Y429" s="7"/>
    </row>
    <row r="430" spans="1:25" x14ac:dyDescent="0.35">
      <c r="A430" s="44" t="s">
        <v>1429</v>
      </c>
      <c r="B430" s="2">
        <v>164370</v>
      </c>
      <c r="C430" s="2"/>
      <c r="D430" s="7"/>
      <c r="E430" s="2">
        <v>39150</v>
      </c>
      <c r="F430" s="2"/>
      <c r="G430" s="7"/>
      <c r="H430" s="2">
        <v>12870</v>
      </c>
      <c r="I430" s="2"/>
      <c r="J430" s="7"/>
      <c r="K430" s="42"/>
      <c r="L430" s="2"/>
      <c r="M430" s="8"/>
      <c r="N430" s="42"/>
      <c r="O430" s="2"/>
      <c r="P430" s="8"/>
      <c r="Q430" s="42"/>
      <c r="R430" s="2"/>
      <c r="S430" s="8"/>
      <c r="T430" s="42"/>
      <c r="U430" s="2"/>
      <c r="V430" s="8"/>
      <c r="W430" s="2">
        <v>216390</v>
      </c>
      <c r="X430" s="2"/>
      <c r="Y430" s="7"/>
    </row>
    <row r="431" spans="1:25" x14ac:dyDescent="0.35">
      <c r="A431" s="44" t="s">
        <v>1430</v>
      </c>
      <c r="B431" s="2">
        <v>178005</v>
      </c>
      <c r="C431" s="2"/>
      <c r="D431" s="7"/>
      <c r="E431" s="2">
        <v>61200</v>
      </c>
      <c r="F431" s="2"/>
      <c r="G431" s="7"/>
      <c r="H431" s="2">
        <v>29085</v>
      </c>
      <c r="I431" s="2"/>
      <c r="J431" s="7"/>
      <c r="K431" s="42"/>
      <c r="L431" s="2"/>
      <c r="M431" s="8"/>
      <c r="N431" s="42"/>
      <c r="O431" s="2"/>
      <c r="P431" s="8"/>
      <c r="Q431" s="42"/>
      <c r="R431" s="2"/>
      <c r="S431" s="8"/>
      <c r="T431" s="42"/>
      <c r="U431" s="2"/>
      <c r="V431" s="8"/>
      <c r="W431" s="2">
        <v>268290</v>
      </c>
      <c r="X431" s="2"/>
      <c r="Y431" s="7"/>
    </row>
    <row r="432" spans="1:25" x14ac:dyDescent="0.35">
      <c r="A432" s="44" t="s">
        <v>1431</v>
      </c>
      <c r="B432" s="2">
        <v>1875</v>
      </c>
      <c r="C432" s="2"/>
      <c r="D432" s="7"/>
      <c r="E432" s="2">
        <v>13170</v>
      </c>
      <c r="F432" s="2"/>
      <c r="G432" s="7"/>
      <c r="H432" s="2">
        <v>6930</v>
      </c>
      <c r="I432" s="2"/>
      <c r="J432" s="7"/>
      <c r="K432" s="42"/>
      <c r="L432" s="2"/>
      <c r="M432" s="8"/>
      <c r="N432" s="42"/>
      <c r="O432" s="2"/>
      <c r="P432" s="8"/>
      <c r="Q432" s="42"/>
      <c r="R432" s="2"/>
      <c r="S432" s="8"/>
      <c r="T432" s="42"/>
      <c r="U432" s="2"/>
      <c r="V432" s="8"/>
      <c r="W432" s="2">
        <v>21975</v>
      </c>
      <c r="X432" s="2"/>
      <c r="Y432" s="7"/>
    </row>
    <row r="433" spans="1:25" x14ac:dyDescent="0.35">
      <c r="A433" s="44" t="s">
        <v>1432</v>
      </c>
      <c r="B433" s="2">
        <v>63510</v>
      </c>
      <c r="C433" s="2"/>
      <c r="D433" s="7"/>
      <c r="E433" s="2">
        <v>14670</v>
      </c>
      <c r="F433" s="2"/>
      <c r="G433" s="7"/>
      <c r="H433" s="2">
        <v>9570</v>
      </c>
      <c r="I433" s="2"/>
      <c r="J433" s="7"/>
      <c r="K433" s="42"/>
      <c r="L433" s="2"/>
      <c r="M433" s="8"/>
      <c r="N433" s="42"/>
      <c r="O433" s="2"/>
      <c r="P433" s="8"/>
      <c r="Q433" s="42"/>
      <c r="R433" s="2"/>
      <c r="S433" s="8"/>
      <c r="T433" s="42"/>
      <c r="U433" s="2"/>
      <c r="V433" s="8"/>
      <c r="W433" s="2">
        <v>87750</v>
      </c>
      <c r="X433" s="2"/>
      <c r="Y433" s="7"/>
    </row>
    <row r="434" spans="1:25" x14ac:dyDescent="0.35">
      <c r="A434" s="44" t="s">
        <v>1433</v>
      </c>
      <c r="B434" s="2">
        <v>193500</v>
      </c>
      <c r="C434" s="2"/>
      <c r="D434" s="7"/>
      <c r="E434" s="2">
        <v>55710</v>
      </c>
      <c r="F434" s="2"/>
      <c r="G434" s="7"/>
      <c r="H434" s="2">
        <v>840</v>
      </c>
      <c r="I434" s="2"/>
      <c r="J434" s="7"/>
      <c r="K434" s="42"/>
      <c r="L434" s="2"/>
      <c r="M434" s="8"/>
      <c r="N434" s="42"/>
      <c r="O434" s="2"/>
      <c r="P434" s="8"/>
      <c r="Q434" s="42"/>
      <c r="R434" s="2"/>
      <c r="S434" s="8"/>
      <c r="T434" s="42"/>
      <c r="U434" s="2"/>
      <c r="V434" s="8"/>
      <c r="W434" s="2">
        <v>250050</v>
      </c>
      <c r="X434" s="2"/>
      <c r="Y434" s="7"/>
    </row>
    <row r="435" spans="1:25" x14ac:dyDescent="0.35">
      <c r="A435" s="44" t="s">
        <v>1434</v>
      </c>
      <c r="B435" s="2">
        <v>282495</v>
      </c>
      <c r="C435" s="2"/>
      <c r="D435" s="7"/>
      <c r="E435" s="2">
        <v>60990</v>
      </c>
      <c r="F435" s="2"/>
      <c r="G435" s="7"/>
      <c r="H435" s="2">
        <v>25650</v>
      </c>
      <c r="I435" s="2"/>
      <c r="J435" s="7"/>
      <c r="K435" s="42"/>
      <c r="L435" s="2"/>
      <c r="M435" s="8"/>
      <c r="N435" s="42"/>
      <c r="O435" s="2"/>
      <c r="P435" s="8"/>
      <c r="Q435" s="42"/>
      <c r="R435" s="2"/>
      <c r="S435" s="8"/>
      <c r="T435" s="42"/>
      <c r="U435" s="2"/>
      <c r="V435" s="8"/>
      <c r="W435" s="2">
        <v>369135</v>
      </c>
      <c r="X435" s="2"/>
      <c r="Y435" s="7"/>
    </row>
    <row r="436" spans="1:25" x14ac:dyDescent="0.35">
      <c r="A436" s="44" t="s">
        <v>1435</v>
      </c>
      <c r="B436" s="2">
        <v>132915</v>
      </c>
      <c r="C436" s="2"/>
      <c r="D436" s="7"/>
      <c r="E436" s="2">
        <v>47550</v>
      </c>
      <c r="F436" s="2"/>
      <c r="G436" s="7"/>
      <c r="H436" s="2">
        <v>26580</v>
      </c>
      <c r="I436" s="2"/>
      <c r="J436" s="7"/>
      <c r="K436" s="42"/>
      <c r="L436" s="2"/>
      <c r="M436" s="8"/>
      <c r="N436" s="42"/>
      <c r="O436" s="2"/>
      <c r="P436" s="8"/>
      <c r="Q436" s="42"/>
      <c r="R436" s="2"/>
      <c r="S436" s="8"/>
      <c r="T436" s="42"/>
      <c r="U436" s="2"/>
      <c r="V436" s="8"/>
      <c r="W436" s="2">
        <v>207045</v>
      </c>
      <c r="X436" s="2"/>
      <c r="Y436" s="7"/>
    </row>
    <row r="437" spans="1:25" x14ac:dyDescent="0.35">
      <c r="A437" s="44" t="s">
        <v>1436</v>
      </c>
      <c r="B437" s="2">
        <v>105180</v>
      </c>
      <c r="C437" s="2"/>
      <c r="D437" s="7"/>
      <c r="E437" s="2">
        <v>23610</v>
      </c>
      <c r="F437" s="2"/>
      <c r="G437" s="7"/>
      <c r="H437" s="2">
        <v>19020</v>
      </c>
      <c r="I437" s="2"/>
      <c r="J437" s="7"/>
      <c r="K437" s="42"/>
      <c r="L437" s="2"/>
      <c r="M437" s="8"/>
      <c r="N437" s="42"/>
      <c r="O437" s="2"/>
      <c r="P437" s="8"/>
      <c r="Q437" s="42"/>
      <c r="R437" s="2"/>
      <c r="S437" s="8"/>
      <c r="T437" s="42"/>
      <c r="U437" s="2"/>
      <c r="V437" s="8"/>
      <c r="W437" s="2">
        <v>147810</v>
      </c>
      <c r="X437" s="2"/>
      <c r="Y437" s="7"/>
    </row>
    <row r="438" spans="1:25" x14ac:dyDescent="0.35">
      <c r="A438" s="44" t="s">
        <v>1437</v>
      </c>
      <c r="B438" s="2">
        <v>44115</v>
      </c>
      <c r="C438" s="2"/>
      <c r="D438" s="7"/>
      <c r="E438" s="2">
        <v>15210</v>
      </c>
      <c r="F438" s="2"/>
      <c r="G438" s="7"/>
      <c r="H438" s="2"/>
      <c r="I438" s="2"/>
      <c r="J438" s="7"/>
      <c r="K438" s="42"/>
      <c r="L438" s="2"/>
      <c r="M438" s="8"/>
      <c r="N438" s="42"/>
      <c r="O438" s="2"/>
      <c r="P438" s="8"/>
      <c r="Q438" s="42"/>
      <c r="R438" s="2"/>
      <c r="S438" s="8"/>
      <c r="T438" s="42"/>
      <c r="U438" s="2"/>
      <c r="V438" s="8"/>
      <c r="W438" s="2">
        <v>59325</v>
      </c>
      <c r="X438" s="2"/>
      <c r="Y438" s="7"/>
    </row>
    <row r="439" spans="1:25" x14ac:dyDescent="0.35">
      <c r="A439" s="44" t="s">
        <v>1438</v>
      </c>
      <c r="B439" s="2">
        <v>1125735</v>
      </c>
      <c r="C439" s="2"/>
      <c r="D439" s="7"/>
      <c r="E439" s="2">
        <v>359220</v>
      </c>
      <c r="F439" s="2"/>
      <c r="G439" s="7"/>
      <c r="H439" s="2">
        <v>115635</v>
      </c>
      <c r="I439" s="2"/>
      <c r="J439" s="7"/>
      <c r="K439" s="42"/>
      <c r="L439" s="2"/>
      <c r="M439" s="8"/>
      <c r="N439" s="42"/>
      <c r="O439" s="2"/>
      <c r="P439" s="8"/>
      <c r="Q439" s="42"/>
      <c r="R439" s="2"/>
      <c r="S439" s="8"/>
      <c r="T439" s="42"/>
      <c r="U439" s="2"/>
      <c r="V439" s="8"/>
      <c r="W439" s="2">
        <v>1600590</v>
      </c>
      <c r="X439" s="2"/>
      <c r="Y439" s="7"/>
    </row>
    <row r="440" spans="1:25" x14ac:dyDescent="0.35">
      <c r="A440" s="44" t="s">
        <v>1439</v>
      </c>
      <c r="B440" s="2">
        <v>228240</v>
      </c>
      <c r="C440" s="2"/>
      <c r="D440" s="7"/>
      <c r="E440" s="2">
        <v>80880</v>
      </c>
      <c r="F440" s="2"/>
      <c r="G440" s="7"/>
      <c r="H440" s="2">
        <v>31905</v>
      </c>
      <c r="I440" s="2"/>
      <c r="J440" s="7"/>
      <c r="K440" s="42"/>
      <c r="L440" s="2"/>
      <c r="M440" s="8"/>
      <c r="N440" s="42"/>
      <c r="O440" s="2"/>
      <c r="P440" s="8"/>
      <c r="Q440" s="42"/>
      <c r="R440" s="2"/>
      <c r="S440" s="8"/>
      <c r="T440" s="42"/>
      <c r="U440" s="2"/>
      <c r="V440" s="8"/>
      <c r="W440" s="2">
        <v>341025</v>
      </c>
      <c r="X440" s="2"/>
      <c r="Y440" s="7"/>
    </row>
    <row r="441" spans="1:25" x14ac:dyDescent="0.35">
      <c r="A441" s="44" t="s">
        <v>1440</v>
      </c>
      <c r="B441" s="2">
        <v>248040</v>
      </c>
      <c r="C441" s="2"/>
      <c r="D441" s="7"/>
      <c r="E441" s="2">
        <v>91620</v>
      </c>
      <c r="F441" s="2"/>
      <c r="G441" s="7"/>
      <c r="H441" s="2">
        <v>65715</v>
      </c>
      <c r="I441" s="2"/>
      <c r="J441" s="7"/>
      <c r="K441" s="42"/>
      <c r="L441" s="2"/>
      <c r="M441" s="8"/>
      <c r="N441" s="42"/>
      <c r="O441" s="2"/>
      <c r="P441" s="8"/>
      <c r="Q441" s="42"/>
      <c r="R441" s="2"/>
      <c r="S441" s="8"/>
      <c r="T441" s="42"/>
      <c r="U441" s="2"/>
      <c r="V441" s="8"/>
      <c r="W441" s="2">
        <v>405375</v>
      </c>
      <c r="X441" s="2"/>
      <c r="Y441" s="7"/>
    </row>
    <row r="442" spans="1:25" x14ac:dyDescent="0.35">
      <c r="A442" s="44" t="s">
        <v>1441</v>
      </c>
      <c r="B442" s="2">
        <v>552495</v>
      </c>
      <c r="C442" s="2"/>
      <c r="D442" s="7"/>
      <c r="E442" s="2">
        <v>130650</v>
      </c>
      <c r="F442" s="2"/>
      <c r="G442" s="7"/>
      <c r="H442" s="2">
        <v>83745</v>
      </c>
      <c r="I442" s="2"/>
      <c r="J442" s="7"/>
      <c r="K442" s="42"/>
      <c r="L442" s="2"/>
      <c r="M442" s="8"/>
      <c r="N442" s="42"/>
      <c r="O442" s="2"/>
      <c r="P442" s="8"/>
      <c r="Q442" s="42"/>
      <c r="R442" s="2"/>
      <c r="S442" s="8"/>
      <c r="T442" s="42"/>
      <c r="U442" s="2"/>
      <c r="V442" s="8"/>
      <c r="W442" s="2">
        <v>766890</v>
      </c>
      <c r="X442" s="2"/>
      <c r="Y442" s="7"/>
    </row>
    <row r="443" spans="1:25" x14ac:dyDescent="0.35">
      <c r="A443" s="44" t="s">
        <v>1442</v>
      </c>
      <c r="B443" s="2">
        <v>85395</v>
      </c>
      <c r="C443" s="2"/>
      <c r="D443" s="7"/>
      <c r="E443" s="2">
        <v>96150</v>
      </c>
      <c r="F443" s="2"/>
      <c r="G443" s="7"/>
      <c r="H443" s="2">
        <v>22200</v>
      </c>
      <c r="I443" s="2"/>
      <c r="J443" s="7"/>
      <c r="K443" s="42"/>
      <c r="L443" s="2"/>
      <c r="M443" s="8"/>
      <c r="N443" s="42"/>
      <c r="O443" s="2"/>
      <c r="P443" s="8"/>
      <c r="Q443" s="42"/>
      <c r="R443" s="2"/>
      <c r="S443" s="8"/>
      <c r="T443" s="42"/>
      <c r="U443" s="2"/>
      <c r="V443" s="8"/>
      <c r="W443" s="2">
        <v>203745</v>
      </c>
      <c r="X443" s="2"/>
      <c r="Y443" s="7"/>
    </row>
    <row r="444" spans="1:25" x14ac:dyDescent="0.35">
      <c r="A444" s="44" t="s">
        <v>1443</v>
      </c>
      <c r="B444" s="2">
        <v>20340</v>
      </c>
      <c r="C444" s="2"/>
      <c r="D444" s="7"/>
      <c r="E444" s="2"/>
      <c r="F444" s="2"/>
      <c r="G444" s="7"/>
      <c r="H444" s="2"/>
      <c r="I444" s="2"/>
      <c r="J444" s="7"/>
      <c r="K444" s="42"/>
      <c r="L444" s="2"/>
      <c r="M444" s="8"/>
      <c r="N444" s="42"/>
      <c r="O444" s="2"/>
      <c r="P444" s="8"/>
      <c r="Q444" s="42"/>
      <c r="R444" s="2"/>
      <c r="S444" s="8"/>
      <c r="T444" s="42"/>
      <c r="U444" s="2"/>
      <c r="V444" s="8"/>
      <c r="W444" s="2">
        <v>20340</v>
      </c>
      <c r="X444" s="2"/>
      <c r="Y444" s="7"/>
    </row>
    <row r="445" spans="1:25" x14ac:dyDescent="0.35">
      <c r="A445" s="44" t="s">
        <v>1444</v>
      </c>
      <c r="B445" s="2">
        <v>756855</v>
      </c>
      <c r="C445" s="2"/>
      <c r="D445" s="7"/>
      <c r="E445" s="2">
        <v>181200</v>
      </c>
      <c r="F445" s="2"/>
      <c r="G445" s="7"/>
      <c r="H445" s="2">
        <v>75840</v>
      </c>
      <c r="I445" s="2"/>
      <c r="J445" s="7"/>
      <c r="K445" s="42"/>
      <c r="L445" s="2"/>
      <c r="M445" s="8"/>
      <c r="N445" s="42"/>
      <c r="O445" s="2"/>
      <c r="P445" s="8"/>
      <c r="Q445" s="42"/>
      <c r="R445" s="2"/>
      <c r="S445" s="8"/>
      <c r="T445" s="42"/>
      <c r="U445" s="2"/>
      <c r="V445" s="8"/>
      <c r="W445" s="2">
        <v>1013895</v>
      </c>
      <c r="X445" s="2"/>
      <c r="Y445" s="7"/>
    </row>
    <row r="446" spans="1:25" x14ac:dyDescent="0.35">
      <c r="A446" s="44" t="s">
        <v>1445</v>
      </c>
      <c r="B446" s="2">
        <v>3720</v>
      </c>
      <c r="C446" s="2"/>
      <c r="D446" s="7"/>
      <c r="E446" s="2">
        <v>1620</v>
      </c>
      <c r="F446" s="2"/>
      <c r="G446" s="7"/>
      <c r="H446" s="2"/>
      <c r="I446" s="2"/>
      <c r="J446" s="7"/>
      <c r="K446" s="42"/>
      <c r="L446" s="2"/>
      <c r="M446" s="8"/>
      <c r="N446" s="42"/>
      <c r="O446" s="2"/>
      <c r="P446" s="8"/>
      <c r="Q446" s="42"/>
      <c r="R446" s="2"/>
      <c r="S446" s="8"/>
      <c r="T446" s="42"/>
      <c r="U446" s="2"/>
      <c r="V446" s="8"/>
      <c r="W446" s="2">
        <v>5340</v>
      </c>
      <c r="X446" s="2"/>
      <c r="Y446" s="7"/>
    </row>
    <row r="447" spans="1:25" x14ac:dyDescent="0.35">
      <c r="A447" s="44" t="s">
        <v>235</v>
      </c>
      <c r="B447" s="2">
        <v>61440</v>
      </c>
      <c r="C447" s="2"/>
      <c r="D447" s="7"/>
      <c r="E447" s="2">
        <v>30960</v>
      </c>
      <c r="F447" s="2"/>
      <c r="G447" s="7"/>
      <c r="H447" s="2">
        <v>14265</v>
      </c>
      <c r="I447" s="2"/>
      <c r="J447" s="7"/>
      <c r="K447" s="42"/>
      <c r="L447" s="2"/>
      <c r="M447" s="8"/>
      <c r="N447" s="42"/>
      <c r="O447" s="2"/>
      <c r="P447" s="8"/>
      <c r="Q447" s="42"/>
      <c r="R447" s="2"/>
      <c r="S447" s="8"/>
      <c r="T447" s="42"/>
      <c r="U447" s="2"/>
      <c r="V447" s="8"/>
      <c r="W447" s="2">
        <v>106665</v>
      </c>
      <c r="X447" s="2"/>
      <c r="Y447" s="7"/>
    </row>
    <row r="448" spans="1:25" x14ac:dyDescent="0.35">
      <c r="A448" s="44" t="s">
        <v>1446</v>
      </c>
      <c r="B448" s="2">
        <v>2335215</v>
      </c>
      <c r="C448" s="2"/>
      <c r="D448" s="7"/>
      <c r="E448" s="2">
        <v>697170</v>
      </c>
      <c r="F448" s="2"/>
      <c r="G448" s="7"/>
      <c r="H448" s="2">
        <v>164070</v>
      </c>
      <c r="I448" s="2"/>
      <c r="J448" s="7"/>
      <c r="K448" s="42"/>
      <c r="L448" s="2"/>
      <c r="M448" s="8"/>
      <c r="N448" s="42"/>
      <c r="O448" s="2"/>
      <c r="P448" s="8"/>
      <c r="Q448" s="42"/>
      <c r="R448" s="2"/>
      <c r="S448" s="8"/>
      <c r="T448" s="42"/>
      <c r="U448" s="2"/>
      <c r="V448" s="8"/>
      <c r="W448" s="2">
        <v>3196455</v>
      </c>
      <c r="X448" s="2"/>
      <c r="Y448" s="7"/>
    </row>
    <row r="449" spans="1:25" x14ac:dyDescent="0.35">
      <c r="A449" s="44" t="s">
        <v>1447</v>
      </c>
      <c r="B449" s="2">
        <v>156885</v>
      </c>
      <c r="C449" s="2"/>
      <c r="D449" s="7"/>
      <c r="E449" s="2">
        <v>56010</v>
      </c>
      <c r="F449" s="2"/>
      <c r="G449" s="7"/>
      <c r="H449" s="2">
        <v>4785</v>
      </c>
      <c r="I449" s="2"/>
      <c r="J449" s="7"/>
      <c r="K449" s="42"/>
      <c r="L449" s="2"/>
      <c r="M449" s="8"/>
      <c r="N449" s="42"/>
      <c r="O449" s="2"/>
      <c r="P449" s="8"/>
      <c r="Q449" s="42"/>
      <c r="R449" s="2"/>
      <c r="S449" s="8"/>
      <c r="T449" s="42"/>
      <c r="U449" s="2"/>
      <c r="V449" s="8"/>
      <c r="W449" s="2">
        <v>217680</v>
      </c>
      <c r="X449" s="2"/>
      <c r="Y449" s="7"/>
    </row>
    <row r="450" spans="1:25" x14ac:dyDescent="0.35">
      <c r="A450" s="44" t="s">
        <v>1448</v>
      </c>
      <c r="B450" s="2">
        <v>648915</v>
      </c>
      <c r="C450" s="2"/>
      <c r="D450" s="7"/>
      <c r="E450" s="2">
        <v>215880</v>
      </c>
      <c r="F450" s="2"/>
      <c r="G450" s="7"/>
      <c r="H450" s="2">
        <v>81540</v>
      </c>
      <c r="I450" s="2"/>
      <c r="J450" s="7"/>
      <c r="K450" s="42"/>
      <c r="L450" s="2"/>
      <c r="M450" s="8"/>
      <c r="N450" s="42"/>
      <c r="O450" s="2"/>
      <c r="P450" s="8"/>
      <c r="Q450" s="42"/>
      <c r="R450" s="2"/>
      <c r="S450" s="8"/>
      <c r="T450" s="42"/>
      <c r="U450" s="2"/>
      <c r="V450" s="8"/>
      <c r="W450" s="2">
        <v>946335</v>
      </c>
      <c r="X450" s="2"/>
      <c r="Y450" s="7"/>
    </row>
    <row r="451" spans="1:25" x14ac:dyDescent="0.35">
      <c r="A451" s="44" t="s">
        <v>1449</v>
      </c>
      <c r="B451" s="2">
        <v>713910</v>
      </c>
      <c r="C451" s="2"/>
      <c r="D451" s="7"/>
      <c r="E451" s="2">
        <v>177240</v>
      </c>
      <c r="F451" s="2"/>
      <c r="G451" s="7"/>
      <c r="H451" s="2">
        <v>22275</v>
      </c>
      <c r="I451" s="2"/>
      <c r="J451" s="7"/>
      <c r="K451" s="42"/>
      <c r="L451" s="2"/>
      <c r="M451" s="8"/>
      <c r="N451" s="42"/>
      <c r="O451" s="2"/>
      <c r="P451" s="8"/>
      <c r="Q451" s="42"/>
      <c r="R451" s="2"/>
      <c r="S451" s="8"/>
      <c r="T451" s="42"/>
      <c r="U451" s="2"/>
      <c r="V451" s="8"/>
      <c r="W451" s="2">
        <v>913425</v>
      </c>
      <c r="X451" s="2"/>
      <c r="Y451" s="7"/>
    </row>
    <row r="452" spans="1:25" x14ac:dyDescent="0.35">
      <c r="A452" s="44" t="s">
        <v>1450</v>
      </c>
      <c r="B452" s="2">
        <v>130575</v>
      </c>
      <c r="C452" s="2"/>
      <c r="D452" s="7"/>
      <c r="E452" s="2">
        <v>36480</v>
      </c>
      <c r="F452" s="2"/>
      <c r="G452" s="7"/>
      <c r="H452" s="2">
        <v>9135</v>
      </c>
      <c r="I452" s="2"/>
      <c r="J452" s="7"/>
      <c r="K452" s="42"/>
      <c r="L452" s="2"/>
      <c r="M452" s="8"/>
      <c r="N452" s="42"/>
      <c r="O452" s="2"/>
      <c r="P452" s="8"/>
      <c r="Q452" s="42"/>
      <c r="R452" s="2"/>
      <c r="S452" s="8"/>
      <c r="T452" s="42"/>
      <c r="U452" s="2"/>
      <c r="V452" s="8"/>
      <c r="W452" s="2">
        <v>176190</v>
      </c>
      <c r="X452" s="2"/>
      <c r="Y452" s="7"/>
    </row>
    <row r="453" spans="1:25" x14ac:dyDescent="0.35">
      <c r="A453" s="44" t="s">
        <v>1451</v>
      </c>
      <c r="B453" s="2">
        <v>53865</v>
      </c>
      <c r="C453" s="2"/>
      <c r="D453" s="7"/>
      <c r="E453" s="2">
        <v>8430</v>
      </c>
      <c r="F453" s="2"/>
      <c r="G453" s="7"/>
      <c r="H453" s="2">
        <v>8580</v>
      </c>
      <c r="I453" s="2"/>
      <c r="J453" s="7"/>
      <c r="K453" s="42"/>
      <c r="L453" s="2"/>
      <c r="M453" s="8"/>
      <c r="N453" s="42"/>
      <c r="O453" s="2"/>
      <c r="P453" s="8"/>
      <c r="Q453" s="42"/>
      <c r="R453" s="2"/>
      <c r="S453" s="8"/>
      <c r="T453" s="42"/>
      <c r="U453" s="2"/>
      <c r="V453" s="8"/>
      <c r="W453" s="2">
        <v>70875</v>
      </c>
      <c r="X453" s="2"/>
      <c r="Y453" s="7"/>
    </row>
    <row r="454" spans="1:25" x14ac:dyDescent="0.35">
      <c r="A454" s="44" t="s">
        <v>1452</v>
      </c>
      <c r="B454" s="2">
        <v>130275</v>
      </c>
      <c r="C454" s="2"/>
      <c r="D454" s="7"/>
      <c r="E454" s="2">
        <v>35610</v>
      </c>
      <c r="F454" s="2"/>
      <c r="G454" s="7"/>
      <c r="H454" s="2">
        <v>9570</v>
      </c>
      <c r="I454" s="2"/>
      <c r="J454" s="7"/>
      <c r="K454" s="42"/>
      <c r="L454" s="2"/>
      <c r="M454" s="8"/>
      <c r="N454" s="42"/>
      <c r="O454" s="2"/>
      <c r="P454" s="8"/>
      <c r="Q454" s="42"/>
      <c r="R454" s="2"/>
      <c r="S454" s="8"/>
      <c r="T454" s="42"/>
      <c r="U454" s="2"/>
      <c r="V454" s="8"/>
      <c r="W454" s="2">
        <v>175455</v>
      </c>
      <c r="X454" s="2"/>
      <c r="Y454" s="7"/>
    </row>
    <row r="455" spans="1:25" x14ac:dyDescent="0.35">
      <c r="A455" s="44" t="s">
        <v>1453</v>
      </c>
      <c r="B455" s="2">
        <v>276900</v>
      </c>
      <c r="C455" s="2"/>
      <c r="D455" s="7"/>
      <c r="E455" s="2">
        <v>122910</v>
      </c>
      <c r="F455" s="2"/>
      <c r="G455" s="7"/>
      <c r="H455" s="2">
        <v>35700</v>
      </c>
      <c r="I455" s="2"/>
      <c r="J455" s="7"/>
      <c r="K455" s="42"/>
      <c r="L455" s="2"/>
      <c r="M455" s="8"/>
      <c r="N455" s="42"/>
      <c r="O455" s="2"/>
      <c r="P455" s="8"/>
      <c r="Q455" s="42"/>
      <c r="R455" s="2"/>
      <c r="S455" s="8"/>
      <c r="T455" s="42"/>
      <c r="U455" s="2"/>
      <c r="V455" s="8"/>
      <c r="W455" s="2">
        <v>435510</v>
      </c>
      <c r="X455" s="2"/>
      <c r="Y455" s="7"/>
    </row>
    <row r="456" spans="1:25" x14ac:dyDescent="0.35">
      <c r="A456" s="44" t="s">
        <v>1454</v>
      </c>
      <c r="B456" s="2">
        <v>10800</v>
      </c>
      <c r="C456" s="2"/>
      <c r="D456" s="7"/>
      <c r="E456" s="2">
        <v>6960</v>
      </c>
      <c r="F456" s="2"/>
      <c r="G456" s="7"/>
      <c r="H456" s="2"/>
      <c r="I456" s="2"/>
      <c r="J456" s="7"/>
      <c r="K456" s="42"/>
      <c r="L456" s="2"/>
      <c r="M456" s="8"/>
      <c r="N456" s="42"/>
      <c r="O456" s="2"/>
      <c r="P456" s="8"/>
      <c r="Q456" s="42"/>
      <c r="R456" s="2"/>
      <c r="S456" s="8"/>
      <c r="T456" s="42"/>
      <c r="U456" s="2"/>
      <c r="V456" s="8"/>
      <c r="W456" s="2">
        <v>17760</v>
      </c>
      <c r="X456" s="2"/>
      <c r="Y456" s="7"/>
    </row>
    <row r="457" spans="1:25" x14ac:dyDescent="0.35">
      <c r="A457" s="44" t="s">
        <v>1455</v>
      </c>
      <c r="B457" s="2">
        <v>118410</v>
      </c>
      <c r="C457" s="2"/>
      <c r="D457" s="7"/>
      <c r="E457" s="2">
        <v>13920</v>
      </c>
      <c r="F457" s="2"/>
      <c r="G457" s="7"/>
      <c r="H457" s="2"/>
      <c r="I457" s="2"/>
      <c r="J457" s="7"/>
      <c r="K457" s="42"/>
      <c r="L457" s="2"/>
      <c r="M457" s="8"/>
      <c r="N457" s="42"/>
      <c r="O457" s="2"/>
      <c r="P457" s="8"/>
      <c r="Q457" s="42"/>
      <c r="R457" s="2"/>
      <c r="S457" s="8"/>
      <c r="T457" s="42"/>
      <c r="U457" s="2"/>
      <c r="V457" s="8"/>
      <c r="W457" s="2">
        <v>132330</v>
      </c>
      <c r="X457" s="2"/>
      <c r="Y457" s="7"/>
    </row>
    <row r="458" spans="1:25" x14ac:dyDescent="0.35">
      <c r="A458" s="44" t="s">
        <v>283</v>
      </c>
      <c r="B458" s="2">
        <v>87210</v>
      </c>
      <c r="C458" s="2"/>
      <c r="D458" s="7"/>
      <c r="E458" s="2">
        <v>28440</v>
      </c>
      <c r="F458" s="2"/>
      <c r="G458" s="7"/>
      <c r="H458" s="2">
        <v>3885</v>
      </c>
      <c r="I458" s="2"/>
      <c r="J458" s="7"/>
      <c r="K458" s="42"/>
      <c r="L458" s="2"/>
      <c r="M458" s="8"/>
      <c r="N458" s="42"/>
      <c r="O458" s="2"/>
      <c r="P458" s="8"/>
      <c r="Q458" s="42"/>
      <c r="R458" s="2"/>
      <c r="S458" s="8"/>
      <c r="T458" s="42"/>
      <c r="U458" s="2"/>
      <c r="V458" s="8"/>
      <c r="W458" s="2">
        <v>119535</v>
      </c>
      <c r="X458" s="2"/>
      <c r="Y458" s="7"/>
    </row>
    <row r="459" spans="1:25" x14ac:dyDescent="0.35">
      <c r="A459" s="44" t="s">
        <v>1456</v>
      </c>
      <c r="B459" s="2">
        <v>130110</v>
      </c>
      <c r="C459" s="2"/>
      <c r="D459" s="7"/>
      <c r="E459" s="2">
        <v>48210</v>
      </c>
      <c r="F459" s="2"/>
      <c r="G459" s="7"/>
      <c r="H459" s="2">
        <v>14460</v>
      </c>
      <c r="I459" s="2"/>
      <c r="J459" s="7"/>
      <c r="K459" s="42"/>
      <c r="L459" s="2"/>
      <c r="M459" s="8"/>
      <c r="N459" s="42"/>
      <c r="O459" s="2"/>
      <c r="P459" s="8"/>
      <c r="Q459" s="42"/>
      <c r="R459" s="2"/>
      <c r="S459" s="8"/>
      <c r="T459" s="42"/>
      <c r="U459" s="2"/>
      <c r="V459" s="8"/>
      <c r="W459" s="2">
        <v>192780</v>
      </c>
      <c r="X459" s="2"/>
      <c r="Y459" s="7"/>
    </row>
    <row r="460" spans="1:25" x14ac:dyDescent="0.35">
      <c r="A460" s="44" t="s">
        <v>1457</v>
      </c>
      <c r="B460" s="2">
        <v>3870</v>
      </c>
      <c r="C460" s="2"/>
      <c r="D460" s="7"/>
      <c r="E460" s="2">
        <v>12150</v>
      </c>
      <c r="F460" s="2"/>
      <c r="G460" s="7"/>
      <c r="H460" s="2">
        <v>2520</v>
      </c>
      <c r="I460" s="2"/>
      <c r="J460" s="7"/>
      <c r="K460" s="42"/>
      <c r="L460" s="2"/>
      <c r="M460" s="8"/>
      <c r="N460" s="42"/>
      <c r="O460" s="2"/>
      <c r="P460" s="8"/>
      <c r="Q460" s="42"/>
      <c r="R460" s="2"/>
      <c r="S460" s="8"/>
      <c r="T460" s="42"/>
      <c r="U460" s="2"/>
      <c r="V460" s="8"/>
      <c r="W460" s="2">
        <v>18540</v>
      </c>
      <c r="X460" s="2"/>
      <c r="Y460" s="7"/>
    </row>
    <row r="461" spans="1:25" x14ac:dyDescent="0.35">
      <c r="A461" s="44" t="s">
        <v>1458</v>
      </c>
      <c r="B461" s="2">
        <v>95475</v>
      </c>
      <c r="C461" s="2"/>
      <c r="D461" s="7"/>
      <c r="E461" s="2">
        <v>14880</v>
      </c>
      <c r="F461" s="2"/>
      <c r="G461" s="7"/>
      <c r="H461" s="2">
        <v>10905</v>
      </c>
      <c r="I461" s="2"/>
      <c r="J461" s="7"/>
      <c r="K461" s="42"/>
      <c r="L461" s="2"/>
      <c r="M461" s="8"/>
      <c r="N461" s="42"/>
      <c r="O461" s="2"/>
      <c r="P461" s="8"/>
      <c r="Q461" s="42"/>
      <c r="R461" s="2"/>
      <c r="S461" s="8"/>
      <c r="T461" s="42"/>
      <c r="U461" s="2"/>
      <c r="V461" s="8"/>
      <c r="W461" s="2">
        <v>121260</v>
      </c>
      <c r="X461" s="2"/>
      <c r="Y461" s="7"/>
    </row>
    <row r="462" spans="1:25" x14ac:dyDescent="0.35">
      <c r="A462" s="44" t="s">
        <v>1459</v>
      </c>
      <c r="B462" s="2">
        <v>43095</v>
      </c>
      <c r="C462" s="2"/>
      <c r="D462" s="7"/>
      <c r="E462" s="2">
        <v>10410</v>
      </c>
      <c r="F462" s="2"/>
      <c r="G462" s="7"/>
      <c r="H462" s="2">
        <v>7890</v>
      </c>
      <c r="I462" s="2"/>
      <c r="J462" s="7"/>
      <c r="K462" s="42"/>
      <c r="L462" s="2"/>
      <c r="M462" s="8"/>
      <c r="N462" s="42"/>
      <c r="O462" s="2"/>
      <c r="P462" s="8"/>
      <c r="Q462" s="42"/>
      <c r="R462" s="2"/>
      <c r="S462" s="8"/>
      <c r="T462" s="42"/>
      <c r="U462" s="2"/>
      <c r="V462" s="8"/>
      <c r="W462" s="2">
        <v>61395</v>
      </c>
      <c r="X462" s="2"/>
      <c r="Y462" s="7"/>
    </row>
    <row r="463" spans="1:25" x14ac:dyDescent="0.35">
      <c r="A463" s="44" t="s">
        <v>1460</v>
      </c>
      <c r="B463" s="2">
        <v>64845</v>
      </c>
      <c r="C463" s="2"/>
      <c r="D463" s="7"/>
      <c r="E463" s="2">
        <v>31590</v>
      </c>
      <c r="F463" s="2"/>
      <c r="G463" s="7"/>
      <c r="H463" s="2">
        <v>3525</v>
      </c>
      <c r="I463" s="2"/>
      <c r="J463" s="7"/>
      <c r="K463" s="42"/>
      <c r="L463" s="2"/>
      <c r="M463" s="8"/>
      <c r="N463" s="42"/>
      <c r="O463" s="2"/>
      <c r="P463" s="8"/>
      <c r="Q463" s="42"/>
      <c r="R463" s="2"/>
      <c r="S463" s="8"/>
      <c r="T463" s="42"/>
      <c r="U463" s="2"/>
      <c r="V463" s="8"/>
      <c r="W463" s="2">
        <v>99960</v>
      </c>
      <c r="X463" s="2"/>
      <c r="Y463" s="7"/>
    </row>
    <row r="464" spans="1:25" x14ac:dyDescent="0.35">
      <c r="A464" s="44" t="s">
        <v>1461</v>
      </c>
      <c r="B464" s="2">
        <v>99735</v>
      </c>
      <c r="C464" s="2"/>
      <c r="D464" s="7"/>
      <c r="E464" s="2">
        <v>42960</v>
      </c>
      <c r="F464" s="2"/>
      <c r="G464" s="7"/>
      <c r="H464" s="2">
        <v>10410</v>
      </c>
      <c r="I464" s="2"/>
      <c r="J464" s="7"/>
      <c r="K464" s="42"/>
      <c r="L464" s="2"/>
      <c r="M464" s="8"/>
      <c r="N464" s="42"/>
      <c r="O464" s="2"/>
      <c r="P464" s="8"/>
      <c r="Q464" s="42"/>
      <c r="R464" s="2"/>
      <c r="S464" s="8"/>
      <c r="T464" s="42"/>
      <c r="U464" s="2"/>
      <c r="V464" s="8"/>
      <c r="W464" s="2">
        <v>153105</v>
      </c>
      <c r="X464" s="2"/>
      <c r="Y464" s="7"/>
    </row>
    <row r="465" spans="1:25" x14ac:dyDescent="0.35">
      <c r="A465" s="44" t="s">
        <v>1462</v>
      </c>
      <c r="B465" s="2">
        <v>177450</v>
      </c>
      <c r="C465" s="2"/>
      <c r="D465" s="7"/>
      <c r="E465" s="2">
        <v>36690</v>
      </c>
      <c r="F465" s="2"/>
      <c r="G465" s="7"/>
      <c r="H465" s="2">
        <v>14910</v>
      </c>
      <c r="I465" s="2"/>
      <c r="J465" s="7"/>
      <c r="K465" s="42"/>
      <c r="L465" s="2"/>
      <c r="M465" s="8"/>
      <c r="N465" s="42"/>
      <c r="O465" s="2"/>
      <c r="P465" s="8"/>
      <c r="Q465" s="42"/>
      <c r="R465" s="2"/>
      <c r="S465" s="8"/>
      <c r="T465" s="42"/>
      <c r="U465" s="2"/>
      <c r="V465" s="8"/>
      <c r="W465" s="2">
        <v>229050</v>
      </c>
      <c r="X465" s="2"/>
      <c r="Y465" s="7"/>
    </row>
    <row r="466" spans="1:25" x14ac:dyDescent="0.35">
      <c r="A466" s="44" t="s">
        <v>1463</v>
      </c>
      <c r="B466" s="2">
        <v>281775</v>
      </c>
      <c r="C466" s="2"/>
      <c r="D466" s="7"/>
      <c r="E466" s="2">
        <v>54420</v>
      </c>
      <c r="F466" s="2"/>
      <c r="G466" s="7"/>
      <c r="H466" s="2">
        <v>46170</v>
      </c>
      <c r="I466" s="2"/>
      <c r="J466" s="7"/>
      <c r="K466" s="42"/>
      <c r="L466" s="2"/>
      <c r="M466" s="8"/>
      <c r="N466" s="42"/>
      <c r="O466" s="2"/>
      <c r="P466" s="8"/>
      <c r="Q466" s="42"/>
      <c r="R466" s="2"/>
      <c r="S466" s="8"/>
      <c r="T466" s="42"/>
      <c r="U466" s="2"/>
      <c r="V466" s="8"/>
      <c r="W466" s="2">
        <v>382365</v>
      </c>
      <c r="X466" s="2"/>
      <c r="Y466" s="7"/>
    </row>
    <row r="467" spans="1:25" x14ac:dyDescent="0.35">
      <c r="A467" s="44" t="s">
        <v>1464</v>
      </c>
      <c r="B467" s="2">
        <v>1148355</v>
      </c>
      <c r="C467" s="2"/>
      <c r="D467" s="7"/>
      <c r="E467" s="2">
        <v>398100</v>
      </c>
      <c r="F467" s="2"/>
      <c r="G467" s="7"/>
      <c r="H467" s="2">
        <v>187425</v>
      </c>
      <c r="I467" s="2"/>
      <c r="J467" s="7"/>
      <c r="K467" s="42"/>
      <c r="L467" s="2"/>
      <c r="M467" s="8"/>
      <c r="N467" s="42"/>
      <c r="O467" s="2"/>
      <c r="P467" s="8"/>
      <c r="Q467" s="42"/>
      <c r="R467" s="2"/>
      <c r="S467" s="8"/>
      <c r="T467" s="42"/>
      <c r="U467" s="2"/>
      <c r="V467" s="8"/>
      <c r="W467" s="2">
        <v>1733880</v>
      </c>
      <c r="X467" s="2"/>
      <c r="Y467" s="7"/>
    </row>
    <row r="468" spans="1:25" x14ac:dyDescent="0.35">
      <c r="A468" s="44" t="s">
        <v>1465</v>
      </c>
      <c r="B468" s="2">
        <v>13200</v>
      </c>
      <c r="C468" s="2"/>
      <c r="D468" s="7"/>
      <c r="E468" s="2"/>
      <c r="F468" s="2"/>
      <c r="G468" s="7"/>
      <c r="H468" s="2"/>
      <c r="I468" s="2"/>
      <c r="J468" s="7"/>
      <c r="K468" s="42"/>
      <c r="L468" s="2"/>
      <c r="M468" s="8"/>
      <c r="N468" s="42"/>
      <c r="O468" s="2"/>
      <c r="P468" s="8"/>
      <c r="Q468" s="42"/>
      <c r="R468" s="2"/>
      <c r="S468" s="8"/>
      <c r="T468" s="42"/>
      <c r="U468" s="2"/>
      <c r="V468" s="8"/>
      <c r="W468" s="2">
        <v>13200</v>
      </c>
      <c r="X468" s="2"/>
      <c r="Y468" s="7"/>
    </row>
    <row r="469" spans="1:25" x14ac:dyDescent="0.35">
      <c r="A469" s="44" t="s">
        <v>1466</v>
      </c>
      <c r="B469" s="2">
        <v>133830</v>
      </c>
      <c r="C469" s="2"/>
      <c r="D469" s="7"/>
      <c r="E469" s="2">
        <v>30030</v>
      </c>
      <c r="F469" s="2"/>
      <c r="G469" s="7"/>
      <c r="H469" s="2">
        <v>8625</v>
      </c>
      <c r="I469" s="2"/>
      <c r="J469" s="7"/>
      <c r="K469" s="42"/>
      <c r="L469" s="2"/>
      <c r="M469" s="8"/>
      <c r="N469" s="42"/>
      <c r="O469" s="2"/>
      <c r="P469" s="8"/>
      <c r="Q469" s="42"/>
      <c r="R469" s="2"/>
      <c r="S469" s="8"/>
      <c r="T469" s="42"/>
      <c r="U469" s="2"/>
      <c r="V469" s="8"/>
      <c r="W469" s="2">
        <v>172485</v>
      </c>
      <c r="X469" s="2"/>
      <c r="Y469" s="7"/>
    </row>
    <row r="470" spans="1:25" x14ac:dyDescent="0.35">
      <c r="A470" s="44" t="s">
        <v>1467</v>
      </c>
      <c r="B470" s="2">
        <v>124020</v>
      </c>
      <c r="C470" s="2"/>
      <c r="D470" s="7"/>
      <c r="E470" s="2">
        <v>18630</v>
      </c>
      <c r="F470" s="2"/>
      <c r="G470" s="7"/>
      <c r="H470" s="2">
        <v>7710</v>
      </c>
      <c r="I470" s="2"/>
      <c r="J470" s="7"/>
      <c r="K470" s="42"/>
      <c r="L470" s="2"/>
      <c r="M470" s="8"/>
      <c r="N470" s="42"/>
      <c r="O470" s="2"/>
      <c r="P470" s="8"/>
      <c r="Q470" s="42"/>
      <c r="R470" s="2"/>
      <c r="S470" s="8"/>
      <c r="T470" s="42"/>
      <c r="U470" s="2"/>
      <c r="V470" s="8"/>
      <c r="W470" s="2">
        <v>150360</v>
      </c>
      <c r="X470" s="2"/>
      <c r="Y470" s="7"/>
    </row>
    <row r="471" spans="1:25" x14ac:dyDescent="0.35">
      <c r="A471" s="44" t="s">
        <v>1468</v>
      </c>
      <c r="B471" s="2">
        <v>583215</v>
      </c>
      <c r="C471" s="2"/>
      <c r="D471" s="7"/>
      <c r="E471" s="2">
        <v>187440</v>
      </c>
      <c r="F471" s="2"/>
      <c r="G471" s="7"/>
      <c r="H471" s="2">
        <v>77355</v>
      </c>
      <c r="I471" s="2"/>
      <c r="J471" s="7"/>
      <c r="K471" s="42"/>
      <c r="L471" s="2"/>
      <c r="M471" s="8"/>
      <c r="N471" s="42"/>
      <c r="O471" s="2"/>
      <c r="P471" s="8"/>
      <c r="Q471" s="42"/>
      <c r="R471" s="2"/>
      <c r="S471" s="8"/>
      <c r="T471" s="42"/>
      <c r="U471" s="2"/>
      <c r="V471" s="8"/>
      <c r="W471" s="2">
        <v>848010</v>
      </c>
      <c r="X471" s="2"/>
      <c r="Y471" s="7"/>
    </row>
    <row r="472" spans="1:25" x14ac:dyDescent="0.35">
      <c r="A472" s="44" t="s">
        <v>1469</v>
      </c>
      <c r="B472" s="2">
        <v>8460</v>
      </c>
      <c r="C472" s="2"/>
      <c r="D472" s="7"/>
      <c r="E472" s="2">
        <v>3900</v>
      </c>
      <c r="F472" s="2"/>
      <c r="G472" s="7"/>
      <c r="H472" s="2"/>
      <c r="I472" s="2"/>
      <c r="J472" s="7"/>
      <c r="K472" s="42"/>
      <c r="L472" s="2"/>
      <c r="M472" s="8"/>
      <c r="N472" s="42"/>
      <c r="O472" s="2"/>
      <c r="P472" s="8"/>
      <c r="Q472" s="42"/>
      <c r="R472" s="2"/>
      <c r="S472" s="8"/>
      <c r="T472" s="42"/>
      <c r="U472" s="2"/>
      <c r="V472" s="8"/>
      <c r="W472" s="2">
        <v>12360</v>
      </c>
      <c r="X472" s="2"/>
      <c r="Y472" s="7"/>
    </row>
    <row r="473" spans="1:25" x14ac:dyDescent="0.35">
      <c r="A473" s="44" t="s">
        <v>1470</v>
      </c>
      <c r="B473" s="2">
        <v>198795</v>
      </c>
      <c r="C473" s="2"/>
      <c r="D473" s="7"/>
      <c r="E473" s="2">
        <v>87810</v>
      </c>
      <c r="F473" s="2"/>
      <c r="G473" s="7"/>
      <c r="H473" s="2">
        <v>21030</v>
      </c>
      <c r="I473" s="2"/>
      <c r="J473" s="7"/>
      <c r="K473" s="42"/>
      <c r="L473" s="2"/>
      <c r="M473" s="8"/>
      <c r="N473" s="42"/>
      <c r="O473" s="2"/>
      <c r="P473" s="8"/>
      <c r="Q473" s="42"/>
      <c r="R473" s="2"/>
      <c r="S473" s="8"/>
      <c r="T473" s="42"/>
      <c r="U473" s="2"/>
      <c r="V473" s="8"/>
      <c r="W473" s="2">
        <v>307635</v>
      </c>
      <c r="X473" s="2"/>
      <c r="Y473" s="7"/>
    </row>
    <row r="474" spans="1:25" x14ac:dyDescent="0.35">
      <c r="A474" s="44" t="s">
        <v>1471</v>
      </c>
      <c r="B474" s="2">
        <v>20220</v>
      </c>
      <c r="C474" s="2"/>
      <c r="D474" s="7"/>
      <c r="E474" s="2">
        <v>14430</v>
      </c>
      <c r="F474" s="2"/>
      <c r="G474" s="7"/>
      <c r="H474" s="2"/>
      <c r="I474" s="2"/>
      <c r="J474" s="7"/>
      <c r="K474" s="42"/>
      <c r="L474" s="2"/>
      <c r="M474" s="8"/>
      <c r="N474" s="42"/>
      <c r="O474" s="2"/>
      <c r="P474" s="8"/>
      <c r="Q474" s="42"/>
      <c r="R474" s="2"/>
      <c r="S474" s="8"/>
      <c r="T474" s="42"/>
      <c r="U474" s="2"/>
      <c r="V474" s="8"/>
      <c r="W474" s="2">
        <v>34650</v>
      </c>
      <c r="X474" s="2"/>
      <c r="Y474" s="7"/>
    </row>
    <row r="475" spans="1:25" x14ac:dyDescent="0.35">
      <c r="A475" s="44" t="s">
        <v>1472</v>
      </c>
      <c r="B475" s="2">
        <v>178485</v>
      </c>
      <c r="C475" s="2"/>
      <c r="D475" s="7"/>
      <c r="E475" s="2">
        <v>44940</v>
      </c>
      <c r="F475" s="2"/>
      <c r="G475" s="7"/>
      <c r="H475" s="2">
        <v>8700</v>
      </c>
      <c r="I475" s="2"/>
      <c r="J475" s="7"/>
      <c r="K475" s="42"/>
      <c r="L475" s="2"/>
      <c r="M475" s="8"/>
      <c r="N475" s="42"/>
      <c r="O475" s="2"/>
      <c r="P475" s="8"/>
      <c r="Q475" s="42"/>
      <c r="R475" s="2"/>
      <c r="S475" s="8"/>
      <c r="T475" s="42"/>
      <c r="U475" s="2"/>
      <c r="V475" s="8"/>
      <c r="W475" s="2">
        <v>232125</v>
      </c>
      <c r="X475" s="2"/>
      <c r="Y475" s="7"/>
    </row>
    <row r="476" spans="1:25" x14ac:dyDescent="0.35">
      <c r="A476" s="44" t="s">
        <v>1473</v>
      </c>
      <c r="B476" s="2">
        <v>28980</v>
      </c>
      <c r="C476" s="2"/>
      <c r="D476" s="7"/>
      <c r="E476" s="2">
        <v>38820</v>
      </c>
      <c r="F476" s="2"/>
      <c r="G476" s="7"/>
      <c r="H476" s="2">
        <v>11010</v>
      </c>
      <c r="I476" s="2"/>
      <c r="J476" s="7"/>
      <c r="K476" s="42"/>
      <c r="L476" s="2"/>
      <c r="M476" s="8"/>
      <c r="N476" s="42"/>
      <c r="O476" s="2"/>
      <c r="P476" s="8"/>
      <c r="Q476" s="42"/>
      <c r="R476" s="2"/>
      <c r="S476" s="8"/>
      <c r="T476" s="42"/>
      <c r="U476" s="2"/>
      <c r="V476" s="8"/>
      <c r="W476" s="2">
        <v>78810</v>
      </c>
      <c r="X476" s="2"/>
      <c r="Y476" s="7"/>
    </row>
    <row r="477" spans="1:25" x14ac:dyDescent="0.35">
      <c r="A477" s="44" t="s">
        <v>1474</v>
      </c>
      <c r="B477" s="2">
        <v>159450</v>
      </c>
      <c r="C477" s="2"/>
      <c r="D477" s="7"/>
      <c r="E477" s="2">
        <v>43470</v>
      </c>
      <c r="F477" s="2"/>
      <c r="G477" s="7"/>
      <c r="H477" s="2">
        <v>3075</v>
      </c>
      <c r="I477" s="2"/>
      <c r="J477" s="7"/>
      <c r="K477" s="42"/>
      <c r="L477" s="2"/>
      <c r="M477" s="8"/>
      <c r="N477" s="42"/>
      <c r="O477" s="2"/>
      <c r="P477" s="8"/>
      <c r="Q477" s="42"/>
      <c r="R477" s="2"/>
      <c r="S477" s="8"/>
      <c r="T477" s="42"/>
      <c r="U477" s="2"/>
      <c r="V477" s="8"/>
      <c r="W477" s="2">
        <v>205995</v>
      </c>
      <c r="X477" s="2"/>
      <c r="Y477" s="7"/>
    </row>
    <row r="478" spans="1:25" x14ac:dyDescent="0.35">
      <c r="A478" s="44" t="s">
        <v>1475</v>
      </c>
      <c r="B478" s="2">
        <v>148170</v>
      </c>
      <c r="C478" s="2"/>
      <c r="D478" s="7"/>
      <c r="E478" s="2">
        <v>41640</v>
      </c>
      <c r="F478" s="2"/>
      <c r="G478" s="7"/>
      <c r="H478" s="2">
        <v>18555</v>
      </c>
      <c r="I478" s="2"/>
      <c r="J478" s="7"/>
      <c r="K478" s="42"/>
      <c r="L478" s="2"/>
      <c r="M478" s="8"/>
      <c r="N478" s="42"/>
      <c r="O478" s="2"/>
      <c r="P478" s="8"/>
      <c r="Q478" s="42"/>
      <c r="R478" s="2"/>
      <c r="S478" s="8"/>
      <c r="T478" s="42"/>
      <c r="U478" s="2"/>
      <c r="V478" s="8"/>
      <c r="W478" s="2">
        <v>208365</v>
      </c>
      <c r="X478" s="2"/>
      <c r="Y478" s="7"/>
    </row>
    <row r="479" spans="1:25" x14ac:dyDescent="0.35">
      <c r="A479" s="44" t="s">
        <v>1476</v>
      </c>
      <c r="B479" s="2">
        <v>22590</v>
      </c>
      <c r="C479" s="2"/>
      <c r="D479" s="7"/>
      <c r="E479" s="2">
        <v>9990</v>
      </c>
      <c r="F479" s="2"/>
      <c r="G479" s="7"/>
      <c r="H479" s="2">
        <v>3450</v>
      </c>
      <c r="I479" s="2"/>
      <c r="J479" s="7"/>
      <c r="K479" s="42"/>
      <c r="L479" s="2"/>
      <c r="M479" s="8"/>
      <c r="N479" s="42"/>
      <c r="O479" s="2"/>
      <c r="P479" s="8"/>
      <c r="Q479" s="42"/>
      <c r="R479" s="2"/>
      <c r="S479" s="8"/>
      <c r="T479" s="42"/>
      <c r="U479" s="2"/>
      <c r="V479" s="8"/>
      <c r="W479" s="2">
        <v>36030</v>
      </c>
      <c r="X479" s="2"/>
      <c r="Y479" s="7"/>
    </row>
    <row r="480" spans="1:25" x14ac:dyDescent="0.35">
      <c r="A480" s="44" t="s">
        <v>490</v>
      </c>
      <c r="B480" s="2">
        <v>121620</v>
      </c>
      <c r="C480" s="2"/>
      <c r="D480" s="7"/>
      <c r="E480" s="2">
        <v>29130</v>
      </c>
      <c r="F480" s="2"/>
      <c r="G480" s="7"/>
      <c r="H480" s="2">
        <v>7710</v>
      </c>
      <c r="I480" s="2"/>
      <c r="J480" s="7"/>
      <c r="K480" s="42"/>
      <c r="L480" s="2"/>
      <c r="M480" s="8"/>
      <c r="N480" s="42"/>
      <c r="O480" s="2"/>
      <c r="P480" s="8"/>
      <c r="Q480" s="42"/>
      <c r="R480" s="2"/>
      <c r="S480" s="8"/>
      <c r="T480" s="42"/>
      <c r="U480" s="2"/>
      <c r="V480" s="8"/>
      <c r="W480" s="2">
        <v>158460</v>
      </c>
      <c r="X480" s="2"/>
      <c r="Y480" s="7"/>
    </row>
    <row r="481" spans="1:25" x14ac:dyDescent="0.35">
      <c r="A481" s="44" t="s">
        <v>1477</v>
      </c>
      <c r="B481" s="2">
        <v>606780</v>
      </c>
      <c r="C481" s="2"/>
      <c r="D481" s="7"/>
      <c r="E481" s="2">
        <v>244500</v>
      </c>
      <c r="F481" s="2"/>
      <c r="G481" s="7"/>
      <c r="H481" s="2">
        <v>56310</v>
      </c>
      <c r="I481" s="2"/>
      <c r="J481" s="7"/>
      <c r="K481" s="42"/>
      <c r="L481" s="2"/>
      <c r="M481" s="8"/>
      <c r="N481" s="42"/>
      <c r="O481" s="2"/>
      <c r="P481" s="8"/>
      <c r="Q481" s="42"/>
      <c r="R481" s="2"/>
      <c r="S481" s="8"/>
      <c r="T481" s="42"/>
      <c r="U481" s="2"/>
      <c r="V481" s="8"/>
      <c r="W481" s="2">
        <v>907590</v>
      </c>
      <c r="X481" s="2"/>
      <c r="Y481" s="7"/>
    </row>
    <row r="482" spans="1:25" x14ac:dyDescent="0.35">
      <c r="A482" s="44" t="s">
        <v>1478</v>
      </c>
      <c r="B482" s="2">
        <v>19290</v>
      </c>
      <c r="C482" s="2"/>
      <c r="D482" s="7"/>
      <c r="E482" s="2">
        <v>2400</v>
      </c>
      <c r="F482" s="2"/>
      <c r="G482" s="7"/>
      <c r="H482" s="2"/>
      <c r="I482" s="2"/>
      <c r="J482" s="7"/>
      <c r="K482" s="42"/>
      <c r="L482" s="2"/>
      <c r="M482" s="8"/>
      <c r="N482" s="42"/>
      <c r="O482" s="2"/>
      <c r="P482" s="8"/>
      <c r="Q482" s="42"/>
      <c r="R482" s="2"/>
      <c r="S482" s="8"/>
      <c r="T482" s="42"/>
      <c r="U482" s="2"/>
      <c r="V482" s="8"/>
      <c r="W482" s="2">
        <v>21690</v>
      </c>
      <c r="X482" s="2"/>
      <c r="Y482" s="7"/>
    </row>
    <row r="483" spans="1:25" x14ac:dyDescent="0.35">
      <c r="A483" s="44" t="s">
        <v>1479</v>
      </c>
      <c r="B483" s="2">
        <v>65040</v>
      </c>
      <c r="C483" s="2"/>
      <c r="D483" s="7"/>
      <c r="E483" s="2">
        <v>15150</v>
      </c>
      <c r="F483" s="2"/>
      <c r="G483" s="7"/>
      <c r="H483" s="2">
        <v>7740</v>
      </c>
      <c r="I483" s="2"/>
      <c r="J483" s="7"/>
      <c r="K483" s="42"/>
      <c r="L483" s="2"/>
      <c r="M483" s="8"/>
      <c r="N483" s="42"/>
      <c r="O483" s="2"/>
      <c r="P483" s="8"/>
      <c r="Q483" s="42"/>
      <c r="R483" s="2"/>
      <c r="S483" s="8"/>
      <c r="T483" s="42"/>
      <c r="U483" s="2"/>
      <c r="V483" s="8"/>
      <c r="W483" s="2">
        <v>87930</v>
      </c>
      <c r="X483" s="2"/>
      <c r="Y483" s="7"/>
    </row>
    <row r="484" spans="1:25" x14ac:dyDescent="0.35">
      <c r="A484" s="44" t="s">
        <v>1480</v>
      </c>
      <c r="B484" s="2">
        <v>188895</v>
      </c>
      <c r="C484" s="2"/>
      <c r="D484" s="7"/>
      <c r="E484" s="2">
        <v>70560</v>
      </c>
      <c r="F484" s="2"/>
      <c r="G484" s="7"/>
      <c r="H484" s="2">
        <v>9450</v>
      </c>
      <c r="I484" s="2"/>
      <c r="J484" s="7"/>
      <c r="K484" s="42"/>
      <c r="L484" s="2"/>
      <c r="M484" s="8"/>
      <c r="N484" s="42"/>
      <c r="O484" s="2"/>
      <c r="P484" s="8"/>
      <c r="Q484" s="42"/>
      <c r="R484" s="2"/>
      <c r="S484" s="8"/>
      <c r="T484" s="42"/>
      <c r="U484" s="2"/>
      <c r="V484" s="8"/>
      <c r="W484" s="2">
        <v>268905</v>
      </c>
      <c r="X484" s="2"/>
      <c r="Y484" s="7"/>
    </row>
    <row r="485" spans="1:25" x14ac:dyDescent="0.35">
      <c r="A485" s="44" t="s">
        <v>1481</v>
      </c>
      <c r="B485" s="2">
        <v>2367360</v>
      </c>
      <c r="C485" s="2"/>
      <c r="D485" s="7"/>
      <c r="E485" s="2">
        <v>934860</v>
      </c>
      <c r="F485" s="2"/>
      <c r="G485" s="7"/>
      <c r="H485" s="2">
        <v>263730</v>
      </c>
      <c r="I485" s="2"/>
      <c r="J485" s="7"/>
      <c r="K485" s="42"/>
      <c r="L485" s="2"/>
      <c r="M485" s="8"/>
      <c r="N485" s="42"/>
      <c r="O485" s="2"/>
      <c r="P485" s="8"/>
      <c r="Q485" s="42"/>
      <c r="R485" s="2"/>
      <c r="S485" s="8"/>
      <c r="T485" s="42"/>
      <c r="U485" s="2"/>
      <c r="V485" s="8"/>
      <c r="W485" s="2">
        <v>3565950</v>
      </c>
      <c r="X485" s="2"/>
      <c r="Y485" s="7"/>
    </row>
    <row r="486" spans="1:25" x14ac:dyDescent="0.35">
      <c r="A486" s="44" t="s">
        <v>1482</v>
      </c>
      <c r="B486" s="2">
        <v>4948800</v>
      </c>
      <c r="C486" s="2"/>
      <c r="D486" s="7"/>
      <c r="E486" s="2">
        <v>1527480</v>
      </c>
      <c r="F486" s="2"/>
      <c r="G486" s="7"/>
      <c r="H486" s="2">
        <v>454590</v>
      </c>
      <c r="I486" s="2"/>
      <c r="J486" s="7"/>
      <c r="K486" s="42"/>
      <c r="L486" s="2"/>
      <c r="M486" s="8"/>
      <c r="N486" s="42"/>
      <c r="O486" s="2"/>
      <c r="P486" s="8"/>
      <c r="Q486" s="42"/>
      <c r="R486" s="2"/>
      <c r="S486" s="8"/>
      <c r="T486" s="42"/>
      <c r="U486" s="2"/>
      <c r="V486" s="8"/>
      <c r="W486" s="2">
        <v>6930870</v>
      </c>
      <c r="X486" s="2"/>
      <c r="Y486" s="7"/>
    </row>
    <row r="487" spans="1:25" x14ac:dyDescent="0.35">
      <c r="A487" s="44" t="s">
        <v>1483</v>
      </c>
      <c r="B487" s="2">
        <v>141555</v>
      </c>
      <c r="C487" s="2"/>
      <c r="D487" s="7"/>
      <c r="E487" s="2">
        <v>56790</v>
      </c>
      <c r="F487" s="2"/>
      <c r="G487" s="7"/>
      <c r="H487" s="2">
        <v>15135</v>
      </c>
      <c r="I487" s="2"/>
      <c r="J487" s="7"/>
      <c r="K487" s="42"/>
      <c r="L487" s="2"/>
      <c r="M487" s="8"/>
      <c r="N487" s="42"/>
      <c r="O487" s="2"/>
      <c r="P487" s="8"/>
      <c r="Q487" s="42"/>
      <c r="R487" s="2"/>
      <c r="S487" s="8"/>
      <c r="T487" s="42"/>
      <c r="U487" s="2"/>
      <c r="V487" s="8"/>
      <c r="W487" s="2">
        <v>213480</v>
      </c>
      <c r="X487" s="2"/>
      <c r="Y487" s="7"/>
    </row>
    <row r="488" spans="1:25" x14ac:dyDescent="0.35">
      <c r="A488" s="44" t="s">
        <v>1484</v>
      </c>
      <c r="B488" s="2">
        <v>85920</v>
      </c>
      <c r="C488" s="2"/>
      <c r="D488" s="7"/>
      <c r="E488" s="2">
        <v>16530</v>
      </c>
      <c r="F488" s="2"/>
      <c r="G488" s="7"/>
      <c r="H488" s="2">
        <v>17190</v>
      </c>
      <c r="I488" s="2"/>
      <c r="J488" s="7"/>
      <c r="K488" s="42"/>
      <c r="L488" s="2"/>
      <c r="M488" s="8"/>
      <c r="N488" s="42"/>
      <c r="O488" s="2"/>
      <c r="P488" s="8"/>
      <c r="Q488" s="42"/>
      <c r="R488" s="2"/>
      <c r="S488" s="8"/>
      <c r="T488" s="42"/>
      <c r="U488" s="2"/>
      <c r="V488" s="8"/>
      <c r="W488" s="2">
        <v>119640</v>
      </c>
      <c r="X488" s="2"/>
      <c r="Y488" s="7"/>
    </row>
    <row r="489" spans="1:25" x14ac:dyDescent="0.35">
      <c r="A489" s="44" t="s">
        <v>1485</v>
      </c>
      <c r="B489" s="2">
        <v>101325</v>
      </c>
      <c r="C489" s="2"/>
      <c r="D489" s="7"/>
      <c r="E489" s="2">
        <v>31080</v>
      </c>
      <c r="F489" s="2"/>
      <c r="G489" s="7"/>
      <c r="H489" s="2">
        <v>21765</v>
      </c>
      <c r="I489" s="2"/>
      <c r="J489" s="7"/>
      <c r="K489" s="42"/>
      <c r="L489" s="2"/>
      <c r="M489" s="8"/>
      <c r="N489" s="42"/>
      <c r="O489" s="2"/>
      <c r="P489" s="8"/>
      <c r="Q489" s="42"/>
      <c r="R489" s="2"/>
      <c r="S489" s="8"/>
      <c r="T489" s="42"/>
      <c r="U489" s="2"/>
      <c r="V489" s="8"/>
      <c r="W489" s="2">
        <v>154170</v>
      </c>
      <c r="X489" s="2"/>
      <c r="Y489" s="7"/>
    </row>
    <row r="490" spans="1:25" x14ac:dyDescent="0.35">
      <c r="A490" s="44" t="s">
        <v>1486</v>
      </c>
      <c r="B490" s="2">
        <v>364725</v>
      </c>
      <c r="C490" s="2"/>
      <c r="D490" s="7"/>
      <c r="E490" s="2">
        <v>74280</v>
      </c>
      <c r="F490" s="2"/>
      <c r="G490" s="7"/>
      <c r="H490" s="2">
        <v>6720</v>
      </c>
      <c r="I490" s="2"/>
      <c r="J490" s="7"/>
      <c r="K490" s="42"/>
      <c r="L490" s="2"/>
      <c r="M490" s="8"/>
      <c r="N490" s="42"/>
      <c r="O490" s="2"/>
      <c r="P490" s="8"/>
      <c r="Q490" s="42"/>
      <c r="R490" s="2"/>
      <c r="S490" s="8"/>
      <c r="T490" s="42"/>
      <c r="U490" s="2"/>
      <c r="V490" s="8"/>
      <c r="W490" s="2">
        <v>445725</v>
      </c>
      <c r="X490" s="2"/>
      <c r="Y490" s="7"/>
    </row>
    <row r="491" spans="1:25" x14ac:dyDescent="0.35">
      <c r="A491" s="44" t="s">
        <v>1487</v>
      </c>
      <c r="B491" s="2">
        <v>145455</v>
      </c>
      <c r="C491" s="2"/>
      <c r="D491" s="7"/>
      <c r="E491" s="2">
        <v>41790</v>
      </c>
      <c r="F491" s="2"/>
      <c r="G491" s="7"/>
      <c r="H491" s="2">
        <v>3360</v>
      </c>
      <c r="I491" s="2"/>
      <c r="J491" s="7"/>
      <c r="K491" s="42"/>
      <c r="L491" s="2"/>
      <c r="M491" s="8"/>
      <c r="N491" s="42"/>
      <c r="O491" s="2"/>
      <c r="P491" s="8"/>
      <c r="Q491" s="42"/>
      <c r="R491" s="2"/>
      <c r="S491" s="8"/>
      <c r="T491" s="42"/>
      <c r="U491" s="2"/>
      <c r="V491" s="8"/>
      <c r="W491" s="2">
        <v>190605</v>
      </c>
      <c r="X491" s="2"/>
      <c r="Y491" s="7"/>
    </row>
    <row r="492" spans="1:25" x14ac:dyDescent="0.35">
      <c r="A492" s="44" t="s">
        <v>1488</v>
      </c>
      <c r="B492" s="2">
        <v>371160</v>
      </c>
      <c r="C492" s="2"/>
      <c r="D492" s="7"/>
      <c r="E492" s="2">
        <v>102180</v>
      </c>
      <c r="F492" s="2"/>
      <c r="G492" s="7"/>
      <c r="H492" s="2">
        <v>38370</v>
      </c>
      <c r="I492" s="2"/>
      <c r="J492" s="7"/>
      <c r="K492" s="42"/>
      <c r="L492" s="2"/>
      <c r="M492" s="8"/>
      <c r="N492" s="42"/>
      <c r="O492" s="2"/>
      <c r="P492" s="8"/>
      <c r="Q492" s="42"/>
      <c r="R492" s="2"/>
      <c r="S492" s="8"/>
      <c r="T492" s="42"/>
      <c r="U492" s="2"/>
      <c r="V492" s="8"/>
      <c r="W492" s="2">
        <v>511710</v>
      </c>
      <c r="X492" s="2"/>
      <c r="Y492" s="7"/>
    </row>
    <row r="493" spans="1:25" x14ac:dyDescent="0.35">
      <c r="A493" s="44" t="s">
        <v>1489</v>
      </c>
      <c r="B493" s="2">
        <v>773040</v>
      </c>
      <c r="C493" s="2"/>
      <c r="D493" s="7"/>
      <c r="E493" s="2">
        <v>231390</v>
      </c>
      <c r="F493" s="2"/>
      <c r="G493" s="7"/>
      <c r="H493" s="2">
        <v>62445</v>
      </c>
      <c r="I493" s="2"/>
      <c r="J493" s="7"/>
      <c r="K493" s="42"/>
      <c r="L493" s="2"/>
      <c r="M493" s="8"/>
      <c r="N493" s="42"/>
      <c r="O493" s="2"/>
      <c r="P493" s="8"/>
      <c r="Q493" s="42"/>
      <c r="R493" s="2"/>
      <c r="S493" s="8"/>
      <c r="T493" s="42"/>
      <c r="U493" s="2"/>
      <c r="V493" s="8"/>
      <c r="W493" s="2">
        <v>1066875</v>
      </c>
      <c r="X493" s="2"/>
      <c r="Y493" s="7"/>
    </row>
    <row r="494" spans="1:25" x14ac:dyDescent="0.35">
      <c r="A494" s="44" t="s">
        <v>1490</v>
      </c>
      <c r="B494" s="2">
        <v>405900</v>
      </c>
      <c r="C494" s="2"/>
      <c r="D494" s="7"/>
      <c r="E494" s="2">
        <v>110280</v>
      </c>
      <c r="F494" s="2"/>
      <c r="G494" s="7"/>
      <c r="H494" s="2">
        <v>52035</v>
      </c>
      <c r="I494" s="2"/>
      <c r="J494" s="7"/>
      <c r="K494" s="42"/>
      <c r="L494" s="2"/>
      <c r="M494" s="8"/>
      <c r="N494" s="42"/>
      <c r="O494" s="2"/>
      <c r="P494" s="8"/>
      <c r="Q494" s="42"/>
      <c r="R494" s="2"/>
      <c r="S494" s="8"/>
      <c r="T494" s="42"/>
      <c r="U494" s="2"/>
      <c r="V494" s="8"/>
      <c r="W494" s="2">
        <v>568215</v>
      </c>
      <c r="X494" s="2"/>
      <c r="Y494" s="7"/>
    </row>
    <row r="495" spans="1:25" x14ac:dyDescent="0.35">
      <c r="A495" s="5" t="s">
        <v>22</v>
      </c>
      <c r="B495" s="2">
        <v>423454500</v>
      </c>
      <c r="C495" s="2">
        <v>332429124.72600007</v>
      </c>
      <c r="D495" s="6">
        <v>1.2738188940244821</v>
      </c>
      <c r="E495" s="2">
        <v>118838190</v>
      </c>
      <c r="F495" s="2">
        <v>332429124.72600007</v>
      </c>
      <c r="G495" s="7">
        <v>0.35748429111904884</v>
      </c>
      <c r="H495" s="2">
        <v>47189730</v>
      </c>
      <c r="I495" s="2">
        <v>332429124.72600007</v>
      </c>
      <c r="J495" s="7">
        <v>0.14195425878793097</v>
      </c>
      <c r="K495" s="42"/>
      <c r="L495" s="2">
        <v>332429124.72600007</v>
      </c>
      <c r="M495" s="8"/>
      <c r="N495" s="42"/>
      <c r="O495" s="2">
        <v>332429124.72600007</v>
      </c>
      <c r="P495" s="8"/>
      <c r="Q495" s="42"/>
      <c r="R495" s="2">
        <v>332429124.72600007</v>
      </c>
      <c r="S495" s="8"/>
      <c r="T495" s="42"/>
      <c r="U495" s="2">
        <v>332429124.72600007</v>
      </c>
      <c r="V495" s="8"/>
      <c r="W495" s="2">
        <v>589482420</v>
      </c>
      <c r="X495" s="2">
        <v>332429124.72600007</v>
      </c>
      <c r="Y495" s="6">
        <v>1.7732574439314619</v>
      </c>
    </row>
    <row r="496" spans="1:25" x14ac:dyDescent="0.35">
      <c r="A496" s="5" t="s">
        <v>23</v>
      </c>
      <c r="B496" s="2">
        <v>395042325</v>
      </c>
      <c r="C496" s="2">
        <v>322632299.79299998</v>
      </c>
      <c r="D496" s="6">
        <v>1.224435139486834</v>
      </c>
      <c r="E496" s="2">
        <v>111114120</v>
      </c>
      <c r="F496" s="2">
        <v>322632299.79299998</v>
      </c>
      <c r="G496" s="7">
        <v>0.34439862366939245</v>
      </c>
      <c r="H496" s="2">
        <v>35276940</v>
      </c>
      <c r="I496" s="2">
        <v>322632299.79299998</v>
      </c>
      <c r="J496" s="7">
        <v>0.10934100529498625</v>
      </c>
      <c r="K496" s="42"/>
      <c r="L496" s="2">
        <v>322632299.79299998</v>
      </c>
      <c r="M496" s="8"/>
      <c r="N496" s="42"/>
      <c r="O496" s="2">
        <v>322632299.79299998</v>
      </c>
      <c r="P496" s="8"/>
      <c r="Q496" s="42"/>
      <c r="R496" s="2">
        <v>322632299.79299998</v>
      </c>
      <c r="S496" s="8"/>
      <c r="T496" s="42"/>
      <c r="U496" s="2">
        <v>322632299.79299998</v>
      </c>
      <c r="V496" s="8"/>
      <c r="W496" s="2">
        <v>541433385</v>
      </c>
      <c r="X496" s="2">
        <v>322632299.79299998</v>
      </c>
      <c r="Y496" s="6">
        <v>1.6781747684512127</v>
      </c>
    </row>
    <row r="497" spans="1:25" x14ac:dyDescent="0.35">
      <c r="A497" s="5" t="s">
        <v>24</v>
      </c>
      <c r="B497" s="2">
        <v>401441040</v>
      </c>
      <c r="C497" s="2">
        <v>266430249.77699998</v>
      </c>
      <c r="D497" s="6">
        <v>1.5067397201931949</v>
      </c>
      <c r="E497" s="2">
        <v>107149170</v>
      </c>
      <c r="F497" s="2">
        <v>266430249.77699998</v>
      </c>
      <c r="G497" s="7">
        <v>0.40216593307134985</v>
      </c>
      <c r="H497" s="2">
        <v>38191410</v>
      </c>
      <c r="I497" s="2">
        <v>266430249.77699998</v>
      </c>
      <c r="J497" s="7">
        <v>0.14334487180778424</v>
      </c>
      <c r="K497" s="42"/>
      <c r="L497" s="2">
        <v>266430249.77699998</v>
      </c>
      <c r="M497" s="8"/>
      <c r="N497" s="42"/>
      <c r="O497" s="2">
        <v>266430249.77699998</v>
      </c>
      <c r="P497" s="8"/>
      <c r="Q497" s="42"/>
      <c r="R497" s="2">
        <v>266430249.77699998</v>
      </c>
      <c r="S497" s="8"/>
      <c r="T497" s="42"/>
      <c r="U497" s="2">
        <v>266430249.77699998</v>
      </c>
      <c r="V497" s="8"/>
      <c r="W497" s="2">
        <v>546781620</v>
      </c>
      <c r="X497" s="2">
        <v>266430249.77699998</v>
      </c>
      <c r="Y497" s="6">
        <v>2.0522505250723291</v>
      </c>
    </row>
    <row r="498" spans="1:25" x14ac:dyDescent="0.35">
      <c r="A498" s="5" t="s">
        <v>2</v>
      </c>
      <c r="B498" s="2">
        <v>2962861605</v>
      </c>
      <c r="C498" s="2">
        <v>2168523986.1299996</v>
      </c>
      <c r="D498" s="6">
        <v>1.3663033583906048</v>
      </c>
      <c r="E498" s="2">
        <v>850404150</v>
      </c>
      <c r="F498" s="2">
        <v>2168523986.1299996</v>
      </c>
      <c r="G498" s="7">
        <v>0.39215805563564543</v>
      </c>
      <c r="H498" s="2">
        <v>296117790</v>
      </c>
      <c r="I498" s="2">
        <v>2168523986.1299996</v>
      </c>
      <c r="J498" s="7">
        <v>0.13655269293491143</v>
      </c>
      <c r="K498" s="42"/>
      <c r="L498" s="2">
        <v>2168523986.1299996</v>
      </c>
      <c r="M498" s="8"/>
      <c r="N498" s="42"/>
      <c r="O498" s="2">
        <v>2168523986.1299996</v>
      </c>
      <c r="P498" s="8"/>
      <c r="Q498" s="42"/>
      <c r="R498" s="2">
        <v>2168523986.1299996</v>
      </c>
      <c r="S498" s="8"/>
      <c r="T498" s="42"/>
      <c r="U498" s="2">
        <v>2168523986.1299996</v>
      </c>
      <c r="V498" s="8"/>
      <c r="W498" s="2">
        <v>4109383545</v>
      </c>
      <c r="X498" s="2">
        <v>2168523986.1299996</v>
      </c>
      <c r="Y498" s="6">
        <v>1.8950141069611617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71D3-DF5D-46DC-A8AF-B6D653525728}">
  <dimension ref="A1:AC47"/>
  <sheetViews>
    <sheetView workbookViewId="0">
      <selection activeCell="A9" sqref="A9"/>
    </sheetView>
  </sheetViews>
  <sheetFormatPr defaultColWidth="14.26953125" defaultRowHeight="14.5" x14ac:dyDescent="0.35"/>
  <cols>
    <col min="1" max="1" width="35.81640625" bestFit="1" customWidth="1"/>
    <col min="2" max="2" width="20.81640625" bestFit="1" customWidth="1"/>
    <col min="3" max="3" width="10.81640625" bestFit="1" customWidth="1"/>
    <col min="4" max="4" width="28.453125" bestFit="1" customWidth="1"/>
    <col min="5" max="5" width="17.7265625" bestFit="1" customWidth="1"/>
    <col min="6" max="6" width="13.453125" bestFit="1" customWidth="1"/>
    <col min="7" max="7" width="9.81640625" bestFit="1" customWidth="1"/>
    <col min="8" max="8" width="28.453125" bestFit="1" customWidth="1"/>
    <col min="9" max="9" width="17.7265625" bestFit="1" customWidth="1"/>
    <col min="10" max="10" width="12.26953125" bestFit="1" customWidth="1"/>
    <col min="11" max="11" width="10.54296875" bestFit="1" customWidth="1"/>
    <col min="12" max="12" width="28.453125" bestFit="1" customWidth="1"/>
    <col min="13" max="13" width="17.7265625" bestFit="1" customWidth="1"/>
    <col min="14" max="14" width="12.26953125" bestFit="1" customWidth="1"/>
    <col min="15" max="15" width="11.54296875" bestFit="1" customWidth="1"/>
    <col min="16" max="16" width="28.453125" bestFit="1" customWidth="1"/>
    <col min="17" max="17" width="17.7265625" bestFit="1" customWidth="1"/>
    <col min="18" max="18" width="12.26953125" bestFit="1" customWidth="1"/>
    <col min="19" max="19" width="11.54296875" bestFit="1" customWidth="1"/>
    <col min="20" max="20" width="28.453125" bestFit="1" customWidth="1"/>
    <col min="21" max="21" width="17.7265625" bestFit="1" customWidth="1"/>
    <col min="22" max="22" width="12.26953125" bestFit="1" customWidth="1"/>
    <col min="23" max="23" width="11.54296875" bestFit="1" customWidth="1"/>
    <col min="24" max="24" width="28.453125" bestFit="1" customWidth="1"/>
    <col min="25" max="25" width="17.7265625" bestFit="1" customWidth="1"/>
    <col min="26" max="26" width="13.54296875" bestFit="1" customWidth="1"/>
    <col min="27" max="27" width="14.54296875" bestFit="1" customWidth="1"/>
    <col min="28" max="28" width="33.1796875" bestFit="1" customWidth="1"/>
    <col min="29" max="29" width="22.453125" bestFit="1" customWidth="1"/>
    <col min="30" max="30" width="17.7265625" bestFit="1" customWidth="1"/>
    <col min="31" max="31" width="11.54296875" bestFit="1" customWidth="1"/>
    <col min="32" max="32" width="18.1796875" bestFit="1" customWidth="1"/>
    <col min="33" max="34" width="16.81640625" bestFit="1" customWidth="1"/>
    <col min="35" max="35" width="22.453125" bestFit="1" customWidth="1"/>
    <col min="36" max="36" width="14.54296875" bestFit="1" customWidth="1"/>
    <col min="37" max="37" width="11.54296875" bestFit="1" customWidth="1"/>
    <col min="38" max="38" width="18.1796875" bestFit="1" customWidth="1"/>
    <col min="39" max="40" width="16.81640625" bestFit="1" customWidth="1"/>
    <col min="41" max="41" width="33.1796875" bestFit="1" customWidth="1"/>
    <col min="42" max="42" width="22.453125" bestFit="1" customWidth="1"/>
    <col min="43" max="43" width="14.54296875" bestFit="1" customWidth="1"/>
    <col min="44" max="44" width="18.1796875" bestFit="1" customWidth="1"/>
    <col min="45" max="46" width="16.81640625" bestFit="1" customWidth="1"/>
    <col min="47" max="47" width="14.7265625" bestFit="1" customWidth="1"/>
    <col min="48" max="48" width="33.1796875" bestFit="1" customWidth="1"/>
    <col min="49" max="49" width="22.453125" bestFit="1" customWidth="1"/>
    <col min="50" max="50" width="14.54296875" bestFit="1" customWidth="1"/>
  </cols>
  <sheetData>
    <row r="1" spans="1:29" x14ac:dyDescent="0.35">
      <c r="B1" s="1" t="s">
        <v>0</v>
      </c>
    </row>
    <row r="2" spans="1:29" x14ac:dyDescent="0.35">
      <c r="B2" t="s">
        <v>1</v>
      </c>
      <c r="Z2" t="s">
        <v>935</v>
      </c>
      <c r="AA2" t="s">
        <v>11</v>
      </c>
      <c r="AB2" t="s">
        <v>7</v>
      </c>
      <c r="AC2" t="s">
        <v>9</v>
      </c>
    </row>
    <row r="3" spans="1:29" x14ac:dyDescent="0.35">
      <c r="B3" t="s">
        <v>13</v>
      </c>
      <c r="N3" t="s">
        <v>14</v>
      </c>
      <c r="R3" t="s">
        <v>15</v>
      </c>
      <c r="V3" t="s">
        <v>16</v>
      </c>
    </row>
    <row r="4" spans="1:29" x14ac:dyDescent="0.35">
      <c r="B4" t="s">
        <v>36</v>
      </c>
      <c r="F4" t="s">
        <v>37</v>
      </c>
      <c r="J4" t="s">
        <v>38</v>
      </c>
    </row>
    <row r="5" spans="1:29" x14ac:dyDescent="0.35">
      <c r="A5" s="1" t="s">
        <v>17</v>
      </c>
      <c r="B5" t="s">
        <v>936</v>
      </c>
      <c r="C5" t="s">
        <v>12</v>
      </c>
      <c r="D5" t="s">
        <v>8</v>
      </c>
      <c r="E5" t="s">
        <v>10</v>
      </c>
      <c r="F5" t="s">
        <v>936</v>
      </c>
      <c r="G5" t="s">
        <v>12</v>
      </c>
      <c r="H5" t="s">
        <v>8</v>
      </c>
      <c r="I5" t="s">
        <v>10</v>
      </c>
      <c r="J5" t="s">
        <v>936</v>
      </c>
      <c r="K5" t="s">
        <v>12</v>
      </c>
      <c r="L5" t="s">
        <v>8</v>
      </c>
      <c r="M5" t="s">
        <v>10</v>
      </c>
      <c r="N5" t="s">
        <v>936</v>
      </c>
      <c r="O5" t="s">
        <v>12</v>
      </c>
      <c r="P5" t="s">
        <v>8</v>
      </c>
      <c r="Q5" t="s">
        <v>10</v>
      </c>
      <c r="R5" t="s">
        <v>936</v>
      </c>
      <c r="S5" t="s">
        <v>12</v>
      </c>
      <c r="T5" t="s">
        <v>8</v>
      </c>
      <c r="U5" t="s">
        <v>10</v>
      </c>
      <c r="V5" t="s">
        <v>936</v>
      </c>
      <c r="W5" t="s">
        <v>12</v>
      </c>
      <c r="X5" t="s">
        <v>8</v>
      </c>
      <c r="Y5" t="s">
        <v>10</v>
      </c>
    </row>
    <row r="6" spans="1:29" x14ac:dyDescent="0.35">
      <c r="A6" s="5" t="s">
        <v>18</v>
      </c>
      <c r="B6" s="2">
        <v>1085905785</v>
      </c>
      <c r="C6" s="2">
        <v>36972045</v>
      </c>
      <c r="D6" s="3">
        <v>0.61576401936926239</v>
      </c>
      <c r="E6" s="3">
        <v>0.61576401936926239</v>
      </c>
      <c r="F6" s="2">
        <v>1110558495</v>
      </c>
      <c r="G6" s="2">
        <v>24652710</v>
      </c>
      <c r="H6" s="3">
        <v>0.37829517959143089</v>
      </c>
      <c r="I6" s="3">
        <v>0.49216932529007656</v>
      </c>
      <c r="J6" s="2">
        <v>1143830595</v>
      </c>
      <c r="K6" s="2">
        <v>33272100</v>
      </c>
      <c r="L6" s="3">
        <v>0.33975987324601231</v>
      </c>
      <c r="M6" s="3">
        <v>0.42528181624030303</v>
      </c>
      <c r="N6" s="2">
        <v>1009360365</v>
      </c>
      <c r="O6" s="2">
        <v>-134470230</v>
      </c>
      <c r="P6" s="4">
        <v>-0.56526323190076744</v>
      </c>
      <c r="Q6" s="4">
        <v>-8.5837187055294417E-2</v>
      </c>
      <c r="R6" s="2">
        <v>768665775</v>
      </c>
      <c r="S6" s="2">
        <v>-240694590</v>
      </c>
      <c r="T6" s="4">
        <v>-1</v>
      </c>
      <c r="U6" s="4">
        <v>-0.39939975881078532</v>
      </c>
      <c r="V6" s="2">
        <v>421454955</v>
      </c>
      <c r="W6" s="2">
        <v>-347210820</v>
      </c>
      <c r="X6" s="4">
        <v>-1</v>
      </c>
      <c r="Y6" s="4">
        <v>-0.59820631282200909</v>
      </c>
      <c r="Z6" s="42"/>
      <c r="AA6" s="2">
        <v>1470388695</v>
      </c>
      <c r="AB6" s="42"/>
      <c r="AC6" s="42"/>
    </row>
    <row r="7" spans="1:29" x14ac:dyDescent="0.35">
      <c r="A7" s="5" t="s">
        <v>19</v>
      </c>
      <c r="B7" s="2">
        <v>89077950</v>
      </c>
      <c r="C7" s="2">
        <v>-267165</v>
      </c>
      <c r="D7" s="4">
        <v>-3.9120035318071303E-2</v>
      </c>
      <c r="E7" s="4">
        <v>-3.9120035318071303E-2</v>
      </c>
      <c r="F7" s="2">
        <v>88608270</v>
      </c>
      <c r="G7" s="2">
        <v>-469680</v>
      </c>
      <c r="H7" s="4">
        <v>-4.9785511449459245E-2</v>
      </c>
      <c r="I7" s="4">
        <v>-4.530684938329449E-2</v>
      </c>
      <c r="J7" s="2">
        <v>85990230</v>
      </c>
      <c r="K7" s="2">
        <v>-2618040</v>
      </c>
      <c r="L7" s="4">
        <v>-0.28191527164888841</v>
      </c>
      <c r="M7" s="4">
        <v>-0.13130637096475917</v>
      </c>
      <c r="N7" s="2">
        <v>78474120</v>
      </c>
      <c r="O7" s="2">
        <v>-7516110</v>
      </c>
      <c r="P7" s="4">
        <v>-0.48680950780237481</v>
      </c>
      <c r="Q7" s="4">
        <v>-0.26521359023273838</v>
      </c>
      <c r="R7" s="2">
        <v>57473460</v>
      </c>
      <c r="S7" s="2">
        <v>-21000660</v>
      </c>
      <c r="T7" s="4">
        <v>-1</v>
      </c>
      <c r="U7" s="4">
        <v>-0.51413984571282145</v>
      </c>
      <c r="V7" s="2">
        <v>30118590</v>
      </c>
      <c r="W7" s="2">
        <v>-27354870</v>
      </c>
      <c r="X7" s="4">
        <v>-1</v>
      </c>
      <c r="Y7" s="4">
        <v>-0.66289606320390315</v>
      </c>
      <c r="Z7" s="42"/>
      <c r="AA7" s="2">
        <v>119463705</v>
      </c>
      <c r="AB7" s="42"/>
      <c r="AC7" s="42"/>
    </row>
    <row r="8" spans="1:29" x14ac:dyDescent="0.35">
      <c r="A8" s="5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x14ac:dyDescent="0.35">
      <c r="A9" s="43" t="s">
        <v>917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x14ac:dyDescent="0.35">
      <c r="A10" s="44" t="s">
        <v>1003</v>
      </c>
      <c r="B10" s="2">
        <v>84960</v>
      </c>
      <c r="C10" s="2">
        <v>2100</v>
      </c>
      <c r="D10" s="3">
        <v>0.22727272727272727</v>
      </c>
      <c r="E10" s="3">
        <v>0.22727272727272727</v>
      </c>
      <c r="F10" s="2">
        <v>100920</v>
      </c>
      <c r="G10" s="2">
        <v>15960</v>
      </c>
      <c r="H10" s="3">
        <v>2.375</v>
      </c>
      <c r="I10" s="3">
        <v>1.131578947368421</v>
      </c>
      <c r="J10" s="2">
        <v>95010</v>
      </c>
      <c r="K10" s="2">
        <v>-5910</v>
      </c>
      <c r="L10" s="4">
        <v>-0.55027932960893855</v>
      </c>
      <c r="M10" s="3">
        <v>0.4550561797752809</v>
      </c>
      <c r="N10" s="2">
        <v>84090</v>
      </c>
      <c r="O10" s="2">
        <v>-10920</v>
      </c>
      <c r="P10" s="4">
        <v>-0.55742725880551303</v>
      </c>
      <c r="Q10" s="3">
        <v>2.6571613739468567E-2</v>
      </c>
      <c r="R10" s="2">
        <v>68190</v>
      </c>
      <c r="S10" s="2">
        <v>-15900</v>
      </c>
      <c r="T10" s="4">
        <v>-1</v>
      </c>
      <c r="U10" s="4">
        <v>-0.23589001447178004</v>
      </c>
      <c r="V10" s="2">
        <v>47520</v>
      </c>
      <c r="W10" s="2">
        <v>-20670</v>
      </c>
      <c r="X10" s="4">
        <v>-1</v>
      </c>
      <c r="Y10" s="4">
        <v>-0.42650253439536567</v>
      </c>
      <c r="Z10" s="42"/>
      <c r="AA10" s="2">
        <v>130380</v>
      </c>
      <c r="AB10" s="42"/>
      <c r="AC10" s="42"/>
    </row>
    <row r="11" spans="1:29" x14ac:dyDescent="0.35">
      <c r="A11" s="44" t="s">
        <v>1004</v>
      </c>
      <c r="B11" s="2">
        <v>50340</v>
      </c>
      <c r="C11" s="2">
        <v>540</v>
      </c>
      <c r="D11" s="3">
        <v>9.0909090909090912E-2</v>
      </c>
      <c r="E11" s="3">
        <v>9.0909090909090912E-2</v>
      </c>
      <c r="F11" s="2">
        <v>44640</v>
      </c>
      <c r="G11" s="2">
        <v>-5700</v>
      </c>
      <c r="H11" s="4">
        <v>-0.78512396694214881</v>
      </c>
      <c r="I11" s="4">
        <v>-0.39090909090909093</v>
      </c>
      <c r="J11" s="2">
        <v>52020</v>
      </c>
      <c r="K11" s="2">
        <v>7380</v>
      </c>
      <c r="L11" s="3">
        <v>0.57476635514018692</v>
      </c>
      <c r="M11" s="3">
        <v>8.5253456221198162E-2</v>
      </c>
      <c r="N11" s="2">
        <v>48810</v>
      </c>
      <c r="O11" s="2">
        <v>-3210</v>
      </c>
      <c r="P11" s="4">
        <v>-0.34967320261437906</v>
      </c>
      <c r="Q11" s="4">
        <v>-2.8109028960817718E-2</v>
      </c>
      <c r="R11" s="2">
        <v>38610</v>
      </c>
      <c r="S11" s="2">
        <v>-10200</v>
      </c>
      <c r="T11" s="4">
        <v>-1</v>
      </c>
      <c r="U11" s="4">
        <v>-0.24636723910171732</v>
      </c>
      <c r="V11" s="2">
        <v>34230</v>
      </c>
      <c r="W11" s="2">
        <v>-4380</v>
      </c>
      <c r="X11" s="4">
        <v>-1</v>
      </c>
      <c r="Y11" s="4">
        <v>-0.31265060240963854</v>
      </c>
      <c r="Z11" s="42"/>
      <c r="AA11" s="2">
        <v>84030</v>
      </c>
      <c r="AB11" s="42"/>
      <c r="AC11" s="42"/>
    </row>
    <row r="12" spans="1:29" x14ac:dyDescent="0.35">
      <c r="A12" s="44" t="s">
        <v>1005</v>
      </c>
      <c r="B12" s="2">
        <v>98100</v>
      </c>
      <c r="C12" s="2">
        <v>-2220</v>
      </c>
      <c r="D12" s="4">
        <v>-0.16517857142857142</v>
      </c>
      <c r="E12" s="4">
        <v>-0.16517857142857142</v>
      </c>
      <c r="F12" s="2">
        <v>107250</v>
      </c>
      <c r="G12" s="2">
        <v>9150</v>
      </c>
      <c r="H12" s="3">
        <v>1.326086956521739</v>
      </c>
      <c r="I12" s="3">
        <v>0.34070796460176989</v>
      </c>
      <c r="J12" s="2">
        <v>103590</v>
      </c>
      <c r="K12" s="2">
        <v>-3660</v>
      </c>
      <c r="L12" s="4">
        <v>-0.60396039603960394</v>
      </c>
      <c r="M12" s="3">
        <v>0.12386363636363637</v>
      </c>
      <c r="N12" s="2">
        <v>93090</v>
      </c>
      <c r="O12" s="2">
        <v>-10500</v>
      </c>
      <c r="P12" s="4">
        <v>-0.48209366391184572</v>
      </c>
      <c r="Q12" s="4">
        <v>-0.15006226650062265</v>
      </c>
      <c r="R12" s="2">
        <v>65850</v>
      </c>
      <c r="S12" s="2">
        <v>-27240</v>
      </c>
      <c r="T12" s="4">
        <v>-1</v>
      </c>
      <c r="U12" s="4">
        <v>-0.45704057279236276</v>
      </c>
      <c r="V12" s="2">
        <v>40950</v>
      </c>
      <c r="W12" s="2">
        <v>-24900</v>
      </c>
      <c r="X12" s="4">
        <v>-1</v>
      </c>
      <c r="Y12" s="4">
        <v>-0.59180622009569372</v>
      </c>
      <c r="Z12" s="42"/>
      <c r="AA12" s="2">
        <v>141270</v>
      </c>
      <c r="AB12" s="42"/>
      <c r="AC12" s="42"/>
    </row>
    <row r="13" spans="1:29" x14ac:dyDescent="0.35">
      <c r="A13" s="44" t="s">
        <v>1006</v>
      </c>
      <c r="B13" s="2">
        <v>89730</v>
      </c>
      <c r="C13" s="2">
        <v>-5250</v>
      </c>
      <c r="D13" s="4">
        <v>-0.5239520958083832</v>
      </c>
      <c r="E13" s="4">
        <v>-0.5239520958083832</v>
      </c>
      <c r="F13" s="2">
        <v>91290</v>
      </c>
      <c r="G13" s="2">
        <v>1560</v>
      </c>
      <c r="H13" s="3">
        <v>0.21311475409836064</v>
      </c>
      <c r="I13" s="4">
        <v>-0.21280276816608998</v>
      </c>
      <c r="J13" s="2">
        <v>91590</v>
      </c>
      <c r="K13" s="2">
        <v>300</v>
      </c>
      <c r="L13" s="3">
        <v>3.1847133757961783E-2</v>
      </c>
      <c r="M13" s="4">
        <v>-0.12668161434977579</v>
      </c>
      <c r="N13" s="2">
        <v>76530</v>
      </c>
      <c r="O13" s="2">
        <v>-15060</v>
      </c>
      <c r="P13" s="4">
        <v>-0.68767123287671228</v>
      </c>
      <c r="Q13" s="4">
        <v>-0.37916152897657213</v>
      </c>
      <c r="R13" s="2">
        <v>54630</v>
      </c>
      <c r="S13" s="2">
        <v>-21900</v>
      </c>
      <c r="T13" s="4">
        <v>-1</v>
      </c>
      <c r="U13" s="4">
        <v>-0.57185374149659862</v>
      </c>
      <c r="V13" s="2">
        <v>30210</v>
      </c>
      <c r="W13" s="2">
        <v>-24420</v>
      </c>
      <c r="X13" s="4">
        <v>-1</v>
      </c>
      <c r="Y13" s="4">
        <v>-0.68193303853442833</v>
      </c>
      <c r="Z13" s="42"/>
      <c r="AA13" s="2">
        <v>125190</v>
      </c>
      <c r="AB13" s="42"/>
      <c r="AC13" s="42"/>
    </row>
    <row r="14" spans="1:29" x14ac:dyDescent="0.35">
      <c r="A14" s="44" t="s">
        <v>1007</v>
      </c>
      <c r="B14" s="2">
        <v>15720</v>
      </c>
      <c r="C14" s="2"/>
      <c r="D14" s="4"/>
      <c r="E14" s="4"/>
      <c r="F14" s="2">
        <v>12420</v>
      </c>
      <c r="G14" s="2">
        <v>-3300</v>
      </c>
      <c r="H14" s="4">
        <v>-1</v>
      </c>
      <c r="I14" s="4">
        <v>-1</v>
      </c>
      <c r="J14" s="2">
        <v>16470</v>
      </c>
      <c r="K14" s="2">
        <v>4050</v>
      </c>
      <c r="L14" s="4"/>
      <c r="M14" s="3">
        <v>0.22727272727272727</v>
      </c>
      <c r="N14" s="2">
        <v>13170</v>
      </c>
      <c r="O14" s="2">
        <v>-3300</v>
      </c>
      <c r="P14" s="4">
        <v>-1</v>
      </c>
      <c r="Q14" s="4">
        <v>-0.38636363636363635</v>
      </c>
      <c r="R14" s="2">
        <v>5970</v>
      </c>
      <c r="S14" s="2">
        <v>-7200</v>
      </c>
      <c r="T14" s="4">
        <v>-1</v>
      </c>
      <c r="U14" s="4">
        <v>-0.70652173913043481</v>
      </c>
      <c r="V14" s="2">
        <v>4050</v>
      </c>
      <c r="W14" s="2">
        <v>-1920</v>
      </c>
      <c r="X14" s="4">
        <v>-1</v>
      </c>
      <c r="Y14" s="4">
        <v>-0.74236641221374045</v>
      </c>
      <c r="Z14" s="42"/>
      <c r="AA14" s="2">
        <v>19770</v>
      </c>
      <c r="AB14" s="42"/>
      <c r="AC14" s="42"/>
    </row>
    <row r="15" spans="1:29" x14ac:dyDescent="0.35">
      <c r="A15" s="44" t="s">
        <v>1008</v>
      </c>
      <c r="B15" s="2">
        <v>24390</v>
      </c>
      <c r="C15" s="2">
        <v>-10560</v>
      </c>
      <c r="D15" s="4">
        <v>-1</v>
      </c>
      <c r="E15" s="4">
        <v>-1</v>
      </c>
      <c r="F15" s="2">
        <v>29550</v>
      </c>
      <c r="G15" s="2">
        <v>5160</v>
      </c>
      <c r="H15" s="3">
        <v>3.9090909090909092</v>
      </c>
      <c r="I15" s="4">
        <v>-0.45454545454545453</v>
      </c>
      <c r="J15" s="2">
        <v>28230</v>
      </c>
      <c r="K15" s="2">
        <v>-1320</v>
      </c>
      <c r="L15" s="4">
        <v>-1</v>
      </c>
      <c r="M15" s="4">
        <v>-0.50909090909090904</v>
      </c>
      <c r="N15" s="2">
        <v>26910</v>
      </c>
      <c r="O15" s="2">
        <v>-1320</v>
      </c>
      <c r="P15" s="4">
        <v>-1</v>
      </c>
      <c r="Q15" s="4">
        <v>-0.55371900826446285</v>
      </c>
      <c r="R15" s="2">
        <v>16110</v>
      </c>
      <c r="S15" s="2">
        <v>-10800</v>
      </c>
      <c r="T15" s="4">
        <v>-1</v>
      </c>
      <c r="U15" s="4">
        <v>-0.74407582938388628</v>
      </c>
      <c r="V15" s="2">
        <v>6480</v>
      </c>
      <c r="W15" s="2">
        <v>-9630</v>
      </c>
      <c r="X15" s="4">
        <v>-1</v>
      </c>
      <c r="Y15" s="4">
        <v>-0.81459227467811157</v>
      </c>
      <c r="Z15" s="42"/>
      <c r="AA15" s="2">
        <v>41430</v>
      </c>
      <c r="AB15" s="42"/>
      <c r="AC15" s="42"/>
    </row>
    <row r="16" spans="1:29" x14ac:dyDescent="0.35">
      <c r="A16" s="44" t="s">
        <v>1009</v>
      </c>
      <c r="B16" s="2">
        <v>102105</v>
      </c>
      <c r="C16" s="2">
        <v>-1710</v>
      </c>
      <c r="D16" s="4">
        <v>-0.15</v>
      </c>
      <c r="E16" s="4">
        <v>-0.15</v>
      </c>
      <c r="F16" s="2">
        <v>101010</v>
      </c>
      <c r="G16" s="2">
        <v>-1095</v>
      </c>
      <c r="H16" s="4">
        <v>-0.11908646003262642</v>
      </c>
      <c r="I16" s="4">
        <v>-0.13619810633648943</v>
      </c>
      <c r="J16" s="2">
        <v>93570</v>
      </c>
      <c r="K16" s="2">
        <v>-7440</v>
      </c>
      <c r="L16" s="4">
        <v>-1</v>
      </c>
      <c r="M16" s="4">
        <v>-0.36543606206527557</v>
      </c>
      <c r="N16" s="2">
        <v>75150</v>
      </c>
      <c r="O16" s="2">
        <v>-18420</v>
      </c>
      <c r="P16" s="4">
        <v>-0.81002638522427439</v>
      </c>
      <c r="Q16" s="4">
        <v>-0.564549483013294</v>
      </c>
      <c r="R16" s="2">
        <v>39510</v>
      </c>
      <c r="S16" s="2">
        <v>-35640</v>
      </c>
      <c r="T16" s="4">
        <v>-1</v>
      </c>
      <c r="U16" s="4">
        <v>-0.74414164207602851</v>
      </c>
      <c r="V16" s="2">
        <v>22110</v>
      </c>
      <c r="W16" s="2">
        <v>-17400</v>
      </c>
      <c r="X16" s="4">
        <v>-1</v>
      </c>
      <c r="Y16" s="4">
        <v>-0.78702499638780521</v>
      </c>
      <c r="Z16" s="42"/>
      <c r="AA16" s="2">
        <v>125925</v>
      </c>
      <c r="AB16" s="42"/>
      <c r="AC16" s="42"/>
    </row>
    <row r="17" spans="1:29" x14ac:dyDescent="0.35">
      <c r="A17" s="44" t="s">
        <v>1010</v>
      </c>
      <c r="B17" s="2">
        <v>282600</v>
      </c>
      <c r="C17" s="2">
        <v>-3330</v>
      </c>
      <c r="D17" s="4">
        <v>-0.14760638297872342</v>
      </c>
      <c r="E17" s="4">
        <v>-0.14760638297872342</v>
      </c>
      <c r="F17" s="2">
        <v>307770</v>
      </c>
      <c r="G17" s="2">
        <v>25170</v>
      </c>
      <c r="H17" s="3">
        <v>1.3576051779935274</v>
      </c>
      <c r="I17" s="3">
        <v>0.53138686131386859</v>
      </c>
      <c r="J17" s="2">
        <v>320280</v>
      </c>
      <c r="K17" s="2">
        <v>12510</v>
      </c>
      <c r="L17" s="3">
        <v>0.99285714285714288</v>
      </c>
      <c r="M17" s="3">
        <v>0.63966480446927376</v>
      </c>
      <c r="N17" s="2">
        <v>305550</v>
      </c>
      <c r="O17" s="2">
        <v>-14730</v>
      </c>
      <c r="P17" s="4">
        <v>-0.3255968169761273</v>
      </c>
      <c r="Q17" s="3">
        <v>0.19830200121285627</v>
      </c>
      <c r="R17" s="2">
        <v>229920</v>
      </c>
      <c r="S17" s="2">
        <v>-75630</v>
      </c>
      <c r="T17" s="4">
        <v>-1</v>
      </c>
      <c r="U17" s="4">
        <v>-0.32084550610070461</v>
      </c>
      <c r="V17" s="2">
        <v>118560</v>
      </c>
      <c r="W17" s="2">
        <v>-111360</v>
      </c>
      <c r="X17" s="4">
        <v>-1</v>
      </c>
      <c r="Y17" s="4">
        <v>-0.58535305844087715</v>
      </c>
      <c r="Z17" s="42"/>
      <c r="AA17" s="2">
        <v>404490</v>
      </c>
      <c r="AB17" s="42"/>
      <c r="AC17" s="42"/>
    </row>
    <row r="18" spans="1:29" x14ac:dyDescent="0.35">
      <c r="A18" s="44" t="s">
        <v>1011</v>
      </c>
      <c r="B18" s="2">
        <v>50355</v>
      </c>
      <c r="C18" s="2">
        <v>-1560</v>
      </c>
      <c r="D18" s="4">
        <v>-0.32500000000000001</v>
      </c>
      <c r="E18" s="4">
        <v>-0.32500000000000001</v>
      </c>
      <c r="F18" s="2">
        <v>50085</v>
      </c>
      <c r="G18" s="2">
        <v>-270</v>
      </c>
      <c r="H18" s="4">
        <v>-0.1</v>
      </c>
      <c r="I18" s="4">
        <v>-0.24399999999999999</v>
      </c>
      <c r="J18" s="2">
        <v>49320</v>
      </c>
      <c r="K18" s="2">
        <v>-765</v>
      </c>
      <c r="L18" s="4">
        <v>-0.23943661971830985</v>
      </c>
      <c r="M18" s="4">
        <v>-0.2426367461430575</v>
      </c>
      <c r="N18" s="2">
        <v>44610</v>
      </c>
      <c r="O18" s="2">
        <v>-4710</v>
      </c>
      <c r="P18" s="4">
        <v>-0.84408602150537637</v>
      </c>
      <c r="Q18" s="4">
        <v>-0.44884792626728109</v>
      </c>
      <c r="R18" s="2">
        <v>21390</v>
      </c>
      <c r="S18" s="2">
        <v>-23220</v>
      </c>
      <c r="T18" s="4">
        <v>-1</v>
      </c>
      <c r="U18" s="4">
        <v>-0.77288264337257884</v>
      </c>
      <c r="V18" s="2">
        <v>8970</v>
      </c>
      <c r="W18" s="2">
        <v>-12420</v>
      </c>
      <c r="X18" s="4">
        <v>-1</v>
      </c>
      <c r="Y18" s="4">
        <v>-0.82721756717711648</v>
      </c>
      <c r="Z18" s="42"/>
      <c r="AA18" s="2">
        <v>60885</v>
      </c>
      <c r="AB18" s="42"/>
      <c r="AC18" s="42"/>
    </row>
    <row r="19" spans="1:29" x14ac:dyDescent="0.35">
      <c r="A19" s="44" t="s">
        <v>1012</v>
      </c>
      <c r="B19" s="2">
        <v>14400</v>
      </c>
      <c r="C19" s="2"/>
      <c r="D19" s="4"/>
      <c r="E19" s="4"/>
      <c r="F19" s="2">
        <v>20040</v>
      </c>
      <c r="G19" s="2">
        <v>5640</v>
      </c>
      <c r="H19" s="3">
        <v>3.9166666666666665</v>
      </c>
      <c r="I19" s="3">
        <v>3.9166666666666665</v>
      </c>
      <c r="J19" s="2">
        <v>29250</v>
      </c>
      <c r="K19" s="2">
        <v>9210</v>
      </c>
      <c r="L19" s="3">
        <v>6.9772727272727275</v>
      </c>
      <c r="M19" s="3">
        <v>5.3804347826086953</v>
      </c>
      <c r="N19" s="2">
        <v>31380</v>
      </c>
      <c r="O19" s="2">
        <v>2130</v>
      </c>
      <c r="P19" s="3">
        <v>0.95945945945945943</v>
      </c>
      <c r="Q19" s="3">
        <v>3.4096385542168677</v>
      </c>
      <c r="R19" s="2">
        <v>22740</v>
      </c>
      <c r="S19" s="2">
        <v>-8640</v>
      </c>
      <c r="T19" s="4">
        <v>-1</v>
      </c>
      <c r="U19" s="3">
        <v>0.61233480176211452</v>
      </c>
      <c r="V19" s="2">
        <v>21960</v>
      </c>
      <c r="W19" s="2">
        <v>-780</v>
      </c>
      <c r="X19" s="4">
        <v>-1</v>
      </c>
      <c r="Y19" s="3">
        <v>0.52500000000000002</v>
      </c>
      <c r="Z19" s="42"/>
      <c r="AA19" s="2">
        <v>36360</v>
      </c>
      <c r="AB19" s="42"/>
      <c r="AC19" s="42"/>
    </row>
    <row r="20" spans="1:29" x14ac:dyDescent="0.35">
      <c r="A20" s="44" t="s">
        <v>1013</v>
      </c>
      <c r="B20" s="2">
        <v>5100</v>
      </c>
      <c r="C20" s="2">
        <v>960</v>
      </c>
      <c r="D20" s="3">
        <v>1.4545454545454546</v>
      </c>
      <c r="E20" s="3">
        <v>1.4545454545454546</v>
      </c>
      <c r="F20" s="2">
        <v>6720</v>
      </c>
      <c r="G20" s="2">
        <v>1620</v>
      </c>
      <c r="H20" s="4"/>
      <c r="I20" s="3">
        <v>3.9090909090909092</v>
      </c>
      <c r="J20" s="2">
        <v>5400</v>
      </c>
      <c r="K20" s="2">
        <v>-1320</v>
      </c>
      <c r="L20" s="4">
        <v>-1</v>
      </c>
      <c r="M20" s="3">
        <v>0.63636363636363635</v>
      </c>
      <c r="N20" s="2">
        <v>7440</v>
      </c>
      <c r="O20" s="2">
        <v>2040</v>
      </c>
      <c r="P20" s="3">
        <v>1.4166666666666667</v>
      </c>
      <c r="Q20" s="3">
        <v>0.96491228070175439</v>
      </c>
      <c r="R20" s="2">
        <v>7440</v>
      </c>
      <c r="S20" s="2"/>
      <c r="T20" s="4"/>
      <c r="U20" s="3">
        <v>0.96491228070175439</v>
      </c>
      <c r="V20" s="2">
        <v>6720</v>
      </c>
      <c r="W20" s="2">
        <v>-720</v>
      </c>
      <c r="X20" s="4">
        <v>-1</v>
      </c>
      <c r="Y20" s="3">
        <v>0.62318840579710144</v>
      </c>
      <c r="Z20" s="42"/>
      <c r="AA20" s="2">
        <v>10860</v>
      </c>
      <c r="AB20" s="42"/>
      <c r="AC20" s="42"/>
    </row>
    <row r="21" spans="1:29" x14ac:dyDescent="0.35">
      <c r="A21" s="44" t="s">
        <v>1014</v>
      </c>
      <c r="B21" s="2">
        <v>173520</v>
      </c>
      <c r="C21" s="2">
        <v>15660</v>
      </c>
      <c r="D21" s="3">
        <v>1.1704035874439462</v>
      </c>
      <c r="E21" s="3">
        <v>1.1704035874439462</v>
      </c>
      <c r="F21" s="2">
        <v>176475</v>
      </c>
      <c r="G21" s="2">
        <v>2955</v>
      </c>
      <c r="H21" s="3">
        <v>0.16402997502081598</v>
      </c>
      <c r="I21" s="3">
        <v>0.59292881032011469</v>
      </c>
      <c r="J21" s="2">
        <v>186345</v>
      </c>
      <c r="K21" s="2">
        <v>9870</v>
      </c>
      <c r="L21" s="3">
        <v>1.2462121212121211</v>
      </c>
      <c r="M21" s="3">
        <v>0.72453262113697059</v>
      </c>
      <c r="N21" s="2">
        <v>181200</v>
      </c>
      <c r="O21" s="2">
        <v>-5145</v>
      </c>
      <c r="P21" s="4">
        <v>-0.14527742481999154</v>
      </c>
      <c r="Q21" s="3">
        <v>0.31232436772380567</v>
      </c>
      <c r="R21" s="2">
        <v>137460</v>
      </c>
      <c r="S21" s="2">
        <v>-43740</v>
      </c>
      <c r="T21" s="4">
        <v>-1</v>
      </c>
      <c r="U21" s="4">
        <v>-0.17219549252975436</v>
      </c>
      <c r="V21" s="2">
        <v>98070</v>
      </c>
      <c r="W21" s="2">
        <v>-39390</v>
      </c>
      <c r="X21" s="4">
        <v>-1</v>
      </c>
      <c r="Y21" s="4">
        <v>-0.37875332573166098</v>
      </c>
      <c r="Z21" s="42"/>
      <c r="AA21" s="2">
        <v>255930</v>
      </c>
      <c r="AB21" s="42"/>
      <c r="AC21" s="42"/>
    </row>
    <row r="22" spans="1:29" x14ac:dyDescent="0.35">
      <c r="A22" s="44" t="s">
        <v>1015</v>
      </c>
      <c r="B22" s="2">
        <v>11730</v>
      </c>
      <c r="C22" s="2">
        <v>-660</v>
      </c>
      <c r="D22" s="4">
        <v>-1</v>
      </c>
      <c r="E22" s="4">
        <v>-1</v>
      </c>
      <c r="F22" s="2">
        <v>10410</v>
      </c>
      <c r="G22" s="2">
        <v>-1320</v>
      </c>
      <c r="H22" s="4">
        <v>-1</v>
      </c>
      <c r="I22" s="4">
        <v>-1</v>
      </c>
      <c r="J22" s="2">
        <v>7650</v>
      </c>
      <c r="K22" s="2">
        <v>-2760</v>
      </c>
      <c r="L22" s="4">
        <v>-1</v>
      </c>
      <c r="M22" s="4">
        <v>-1</v>
      </c>
      <c r="N22" s="2">
        <v>3990</v>
      </c>
      <c r="O22" s="2">
        <v>-3660</v>
      </c>
      <c r="P22" s="4">
        <v>-1</v>
      </c>
      <c r="Q22" s="4">
        <v>-1</v>
      </c>
      <c r="R22" s="2">
        <v>2250</v>
      </c>
      <c r="S22" s="2">
        <v>-1740</v>
      </c>
      <c r="T22" s="4">
        <v>-1</v>
      </c>
      <c r="U22" s="4">
        <v>-1</v>
      </c>
      <c r="V22" s="2"/>
      <c r="W22" s="2">
        <v>-2250</v>
      </c>
      <c r="X22" s="4">
        <v>-1</v>
      </c>
      <c r="Y22" s="4">
        <v>-1</v>
      </c>
      <c r="Z22" s="42"/>
      <c r="AA22" s="2">
        <v>12390</v>
      </c>
      <c r="AB22" s="42"/>
      <c r="AC22" s="42"/>
    </row>
    <row r="23" spans="1:29" x14ac:dyDescent="0.35">
      <c r="A23" s="44" t="s">
        <v>1016</v>
      </c>
      <c r="B23" s="2">
        <v>1320</v>
      </c>
      <c r="C23" s="2">
        <v>-1320</v>
      </c>
      <c r="D23" s="4">
        <v>-1</v>
      </c>
      <c r="E23" s="4">
        <v>-1</v>
      </c>
      <c r="F23" s="2">
        <v>6480</v>
      </c>
      <c r="G23" s="2">
        <v>5160</v>
      </c>
      <c r="H23" s="3">
        <v>3.9090909090909092</v>
      </c>
      <c r="I23" s="3">
        <v>1.4545454545454546</v>
      </c>
      <c r="J23" s="2">
        <v>6480</v>
      </c>
      <c r="K23" s="2"/>
      <c r="L23" s="4"/>
      <c r="M23" s="3">
        <v>1.4545454545454546</v>
      </c>
      <c r="N23" s="2">
        <v>6480</v>
      </c>
      <c r="O23" s="2"/>
      <c r="P23" s="4"/>
      <c r="Q23" s="3">
        <v>1.4545454545454546</v>
      </c>
      <c r="R23" s="2">
        <v>6480</v>
      </c>
      <c r="S23" s="2"/>
      <c r="T23" s="4"/>
      <c r="U23" s="3">
        <v>1.4545454545454546</v>
      </c>
      <c r="V23" s="2">
        <v>6480</v>
      </c>
      <c r="W23" s="2"/>
      <c r="X23" s="4"/>
      <c r="Y23" s="3">
        <v>1.4545454545454546</v>
      </c>
      <c r="Z23" s="42"/>
      <c r="AA23" s="2">
        <v>9120</v>
      </c>
      <c r="AB23" s="42"/>
      <c r="AC23" s="42"/>
    </row>
    <row r="24" spans="1:29" x14ac:dyDescent="0.35">
      <c r="A24" s="44" t="s">
        <v>1017</v>
      </c>
      <c r="B24" s="2">
        <v>105000</v>
      </c>
      <c r="C24" s="2">
        <v>-2640</v>
      </c>
      <c r="D24" s="4">
        <v>-0.16146788990825689</v>
      </c>
      <c r="E24" s="4">
        <v>-0.16146788990825689</v>
      </c>
      <c r="F24" s="2">
        <v>117930</v>
      </c>
      <c r="G24" s="2">
        <v>12930</v>
      </c>
      <c r="H24" s="3">
        <v>2.4213483146067416</v>
      </c>
      <c r="I24" s="3">
        <v>0.47441217150760717</v>
      </c>
      <c r="J24" s="2">
        <v>115710</v>
      </c>
      <c r="K24" s="2">
        <v>-2220</v>
      </c>
      <c r="L24" s="4">
        <v>-0.17452830188679244</v>
      </c>
      <c r="M24" s="3">
        <v>0.23452484742807322</v>
      </c>
      <c r="N24" s="2">
        <v>109380</v>
      </c>
      <c r="O24" s="2">
        <v>-6330</v>
      </c>
      <c r="P24" s="4">
        <v>-0.42115768463073855</v>
      </c>
      <c r="Q24" s="3">
        <v>3.5194174757281552E-2</v>
      </c>
      <c r="R24" s="2">
        <v>84360</v>
      </c>
      <c r="S24" s="2">
        <v>-25020</v>
      </c>
      <c r="T24" s="4">
        <v>-1</v>
      </c>
      <c r="U24" s="4">
        <v>-0.3126510878323932</v>
      </c>
      <c r="V24" s="2">
        <v>51180</v>
      </c>
      <c r="W24" s="2">
        <v>-33180</v>
      </c>
      <c r="X24" s="4">
        <v>-1</v>
      </c>
      <c r="Y24" s="4">
        <v>-0.52452619843924186</v>
      </c>
      <c r="Z24" s="42"/>
      <c r="AA24" s="2">
        <v>158820</v>
      </c>
      <c r="AB24" s="42"/>
      <c r="AC24" s="42"/>
    </row>
    <row r="25" spans="1:29" x14ac:dyDescent="0.35">
      <c r="A25" s="44" t="s">
        <v>1018</v>
      </c>
      <c r="B25" s="2">
        <v>104370</v>
      </c>
      <c r="C25" s="2">
        <v>-510</v>
      </c>
      <c r="D25" s="4">
        <v>-4.5945945945945948E-2</v>
      </c>
      <c r="E25" s="4">
        <v>-4.5945945945945948E-2</v>
      </c>
      <c r="F25" s="2">
        <v>103140</v>
      </c>
      <c r="G25" s="2">
        <v>-1230</v>
      </c>
      <c r="H25" s="4">
        <v>-0.13486842105263158</v>
      </c>
      <c r="I25" s="4">
        <v>-8.6053412462908013E-2</v>
      </c>
      <c r="J25" s="2">
        <v>108450</v>
      </c>
      <c r="K25" s="2">
        <v>5310</v>
      </c>
      <c r="L25" s="3">
        <v>0.63214285714285712</v>
      </c>
      <c r="M25" s="3">
        <v>0.12473794549266247</v>
      </c>
      <c r="N25" s="2">
        <v>93390</v>
      </c>
      <c r="O25" s="2">
        <v>-15060</v>
      </c>
      <c r="P25" s="4">
        <v>-0.74702380952380953</v>
      </c>
      <c r="Q25" s="4">
        <v>-0.23554735547355474</v>
      </c>
      <c r="R25" s="2">
        <v>73500</v>
      </c>
      <c r="S25" s="2">
        <v>-19890</v>
      </c>
      <c r="T25" s="4">
        <v>-1</v>
      </c>
      <c r="U25" s="4">
        <v>-0.45696810834425511</v>
      </c>
      <c r="V25" s="2">
        <v>37290</v>
      </c>
      <c r="W25" s="2">
        <v>-36210</v>
      </c>
      <c r="X25" s="4">
        <v>-1</v>
      </c>
      <c r="Y25" s="4">
        <v>-0.6444508009153318</v>
      </c>
      <c r="Z25" s="42"/>
      <c r="AA25" s="2">
        <v>142170</v>
      </c>
      <c r="AB25" s="42"/>
      <c r="AC25" s="42"/>
    </row>
    <row r="26" spans="1:29" x14ac:dyDescent="0.35">
      <c r="A26" s="44" t="s">
        <v>1019</v>
      </c>
      <c r="B26" s="2">
        <v>66210</v>
      </c>
      <c r="C26" s="2">
        <v>-1560</v>
      </c>
      <c r="D26" s="4">
        <v>-0.39393939393939392</v>
      </c>
      <c r="E26" s="4">
        <v>-0.39393939393939392</v>
      </c>
      <c r="F26" s="2">
        <v>84810</v>
      </c>
      <c r="G26" s="2">
        <v>18600</v>
      </c>
      <c r="H26" s="3">
        <v>3.4831460674157304</v>
      </c>
      <c r="I26" s="3">
        <v>1.832258064516129</v>
      </c>
      <c r="J26" s="2">
        <v>77190</v>
      </c>
      <c r="K26" s="2">
        <v>-7620</v>
      </c>
      <c r="L26" s="4">
        <v>-0.76047904191616766</v>
      </c>
      <c r="M26" s="3">
        <v>0.48757763975155277</v>
      </c>
      <c r="N26" s="2">
        <v>68430</v>
      </c>
      <c r="O26" s="2">
        <v>-8760</v>
      </c>
      <c r="P26" s="4">
        <v>-1</v>
      </c>
      <c r="Q26" s="3">
        <v>2.3504273504273504E-2</v>
      </c>
      <c r="R26" s="2">
        <v>53310</v>
      </c>
      <c r="S26" s="2">
        <v>-15120</v>
      </c>
      <c r="T26" s="4">
        <v>-1</v>
      </c>
      <c r="U26" s="4">
        <v>-0.3347222222222222</v>
      </c>
      <c r="V26" s="2">
        <v>28740</v>
      </c>
      <c r="W26" s="2">
        <v>-24570</v>
      </c>
      <c r="X26" s="4">
        <v>-1</v>
      </c>
      <c r="Y26" s="4">
        <v>-0.57591854803010178</v>
      </c>
      <c r="Z26" s="42"/>
      <c r="AA26" s="2">
        <v>96510</v>
      </c>
      <c r="AB26" s="42"/>
      <c r="AC26" s="42"/>
    </row>
    <row r="27" spans="1:29" x14ac:dyDescent="0.35">
      <c r="A27" s="44" t="s">
        <v>1020</v>
      </c>
      <c r="B27" s="2">
        <v>364980</v>
      </c>
      <c r="C27" s="2">
        <v>-4155</v>
      </c>
      <c r="D27" s="4">
        <v>-0.12251216275984078</v>
      </c>
      <c r="E27" s="4">
        <v>-0.12251216275984078</v>
      </c>
      <c r="F27" s="2">
        <v>388005</v>
      </c>
      <c r="G27" s="2">
        <v>23025</v>
      </c>
      <c r="H27" s="3">
        <v>0.73339703774486387</v>
      </c>
      <c r="I27" s="3">
        <v>0.28892971979788701</v>
      </c>
      <c r="J27" s="2">
        <v>344025</v>
      </c>
      <c r="K27" s="2">
        <v>-43980</v>
      </c>
      <c r="L27" s="4">
        <v>-0.77443211833069203</v>
      </c>
      <c r="M27" s="4">
        <v>-0.20565110565110564</v>
      </c>
      <c r="N27" s="2">
        <v>316680</v>
      </c>
      <c r="O27" s="2">
        <v>-27345</v>
      </c>
      <c r="P27" s="4">
        <v>-0.38598348507304681</v>
      </c>
      <c r="Q27" s="4">
        <v>-0.27186503925989269</v>
      </c>
      <c r="R27" s="2">
        <v>235710</v>
      </c>
      <c r="S27" s="2">
        <v>-80970</v>
      </c>
      <c r="T27" s="4">
        <v>-1</v>
      </c>
      <c r="U27" s="4">
        <v>-0.48710366354526041</v>
      </c>
      <c r="V27" s="2">
        <v>140490</v>
      </c>
      <c r="W27" s="2">
        <v>-95220</v>
      </c>
      <c r="X27" s="4">
        <v>-1</v>
      </c>
      <c r="Y27" s="4">
        <v>-0.61940753382908686</v>
      </c>
      <c r="Z27" s="42"/>
      <c r="AA27" s="2">
        <v>509625</v>
      </c>
      <c r="AB27" s="42"/>
      <c r="AC27" s="42"/>
    </row>
    <row r="28" spans="1:29" x14ac:dyDescent="0.35">
      <c r="A28" s="44" t="s">
        <v>1021</v>
      </c>
      <c r="B28" s="2">
        <v>720</v>
      </c>
      <c r="C28" s="2">
        <v>-720</v>
      </c>
      <c r="D28" s="4">
        <v>-1</v>
      </c>
      <c r="E28" s="4">
        <v>-1</v>
      </c>
      <c r="F28" s="2"/>
      <c r="G28" s="2">
        <v>-720</v>
      </c>
      <c r="H28" s="4">
        <v>-1</v>
      </c>
      <c r="I28" s="4">
        <v>-1</v>
      </c>
      <c r="J28" s="2"/>
      <c r="K28" s="2"/>
      <c r="L28" s="4"/>
      <c r="M28" s="4">
        <v>-1</v>
      </c>
      <c r="N28" s="2"/>
      <c r="O28" s="2"/>
      <c r="P28" s="4"/>
      <c r="Q28" s="4">
        <v>-1</v>
      </c>
      <c r="R28" s="2"/>
      <c r="S28" s="2"/>
      <c r="T28" s="4"/>
      <c r="U28" s="4">
        <v>-1</v>
      </c>
      <c r="V28" s="2"/>
      <c r="W28" s="2"/>
      <c r="X28" s="4"/>
      <c r="Y28" s="4">
        <v>-1</v>
      </c>
      <c r="Z28" s="42"/>
      <c r="AA28" s="2">
        <v>1440</v>
      </c>
      <c r="AB28" s="42"/>
      <c r="AC28" s="42"/>
    </row>
    <row r="29" spans="1:29" x14ac:dyDescent="0.35">
      <c r="A29" s="44" t="s">
        <v>1022</v>
      </c>
      <c r="B29" s="2">
        <v>3750465</v>
      </c>
      <c r="C29" s="2">
        <v>-35880</v>
      </c>
      <c r="D29" s="4">
        <v>-0.10872727272727273</v>
      </c>
      <c r="E29" s="4">
        <v>-0.10872727272727273</v>
      </c>
      <c r="F29" s="2">
        <v>3823650</v>
      </c>
      <c r="G29" s="2">
        <v>73185</v>
      </c>
      <c r="H29" s="3">
        <v>0.25989452937729718</v>
      </c>
      <c r="I29" s="3">
        <v>6.0996247516739016E-2</v>
      </c>
      <c r="J29" s="2">
        <v>3697215</v>
      </c>
      <c r="K29" s="2">
        <v>-126435</v>
      </c>
      <c r="L29" s="4">
        <v>-0.3147145577418512</v>
      </c>
      <c r="M29" s="4">
        <v>-8.7956658179880395E-2</v>
      </c>
      <c r="N29" s="2">
        <v>3276750</v>
      </c>
      <c r="O29" s="2">
        <v>-420465</v>
      </c>
      <c r="P29" s="4">
        <v>-0.54190268138496334</v>
      </c>
      <c r="Q29" s="4">
        <v>-0.28481007352263105</v>
      </c>
      <c r="R29" s="2">
        <v>2474070</v>
      </c>
      <c r="S29" s="2">
        <v>-802680</v>
      </c>
      <c r="T29" s="4">
        <v>-1</v>
      </c>
      <c r="U29" s="4">
        <v>-0.50629358488382192</v>
      </c>
      <c r="V29" s="2">
        <v>1279650</v>
      </c>
      <c r="W29" s="2">
        <v>-1194420</v>
      </c>
      <c r="X29" s="4">
        <v>-1</v>
      </c>
      <c r="Y29" s="4">
        <v>-0.66203555143548731</v>
      </c>
      <c r="Z29" s="42"/>
      <c r="AA29" s="2">
        <v>5065995</v>
      </c>
      <c r="AB29" s="42"/>
      <c r="AC29" s="42"/>
    </row>
    <row r="30" spans="1:29" x14ac:dyDescent="0.35">
      <c r="A30" s="44" t="s">
        <v>1023</v>
      </c>
      <c r="B30" s="2">
        <v>10590</v>
      </c>
      <c r="C30" s="2">
        <v>450</v>
      </c>
      <c r="D30" s="3">
        <v>0.22727272727272727</v>
      </c>
      <c r="E30" s="3">
        <v>0.22727272727272727</v>
      </c>
      <c r="F30" s="2">
        <v>10590</v>
      </c>
      <c r="G30" s="2"/>
      <c r="H30" s="4"/>
      <c r="I30" s="3">
        <v>0.22727272727272727</v>
      </c>
      <c r="J30" s="2">
        <v>12210</v>
      </c>
      <c r="K30" s="2">
        <v>1620</v>
      </c>
      <c r="L30" s="4"/>
      <c r="M30" s="3">
        <v>1.0454545454545454</v>
      </c>
      <c r="N30" s="2">
        <v>13500</v>
      </c>
      <c r="O30" s="2">
        <v>1290</v>
      </c>
      <c r="P30" s="3">
        <v>0.97727272727272729</v>
      </c>
      <c r="Q30" s="3">
        <v>1.0181818181818181</v>
      </c>
      <c r="R30" s="2">
        <v>11340</v>
      </c>
      <c r="S30" s="2">
        <v>-2160</v>
      </c>
      <c r="T30" s="4">
        <v>-1</v>
      </c>
      <c r="U30" s="3">
        <v>0.21978021978021978</v>
      </c>
      <c r="V30" s="2">
        <v>6660</v>
      </c>
      <c r="W30" s="2">
        <v>-4680</v>
      </c>
      <c r="X30" s="4">
        <v>-1</v>
      </c>
      <c r="Y30" s="4">
        <v>-0.34319526627218933</v>
      </c>
      <c r="Z30" s="42"/>
      <c r="AA30" s="2">
        <v>16800</v>
      </c>
      <c r="AB30" s="42"/>
      <c r="AC30" s="42"/>
    </row>
    <row r="31" spans="1:29" x14ac:dyDescent="0.35">
      <c r="A31" s="44" t="s">
        <v>1024</v>
      </c>
      <c r="B31" s="2">
        <v>109170</v>
      </c>
      <c r="C31" s="2">
        <v>12120</v>
      </c>
      <c r="D31" s="3">
        <v>3.0149253731343282</v>
      </c>
      <c r="E31" s="3">
        <v>3.0149253731343282</v>
      </c>
      <c r="F31" s="2">
        <v>116940</v>
      </c>
      <c r="G31" s="2">
        <v>7770</v>
      </c>
      <c r="H31" s="3">
        <v>1.85</v>
      </c>
      <c r="I31" s="3">
        <v>2.4197080291970803</v>
      </c>
      <c r="J31" s="2">
        <v>103560</v>
      </c>
      <c r="K31" s="2">
        <v>-13380</v>
      </c>
      <c r="L31" s="4">
        <v>-0.70347003154574128</v>
      </c>
      <c r="M31" s="3">
        <v>0.23898678414096916</v>
      </c>
      <c r="N31" s="2">
        <v>101220</v>
      </c>
      <c r="O31" s="2">
        <v>-2340</v>
      </c>
      <c r="P31" s="4">
        <v>-0.14606741573033707</v>
      </c>
      <c r="Q31" s="3">
        <v>9.639389736477115E-2</v>
      </c>
      <c r="R31" s="2">
        <v>86610</v>
      </c>
      <c r="S31" s="2">
        <v>-14610</v>
      </c>
      <c r="T31" s="4">
        <v>-1</v>
      </c>
      <c r="U31" s="4">
        <v>-0.18040435458786935</v>
      </c>
      <c r="V31" s="2">
        <v>47430</v>
      </c>
      <c r="W31" s="2">
        <v>-39180</v>
      </c>
      <c r="X31" s="4">
        <v>-1</v>
      </c>
      <c r="Y31" s="4">
        <v>-0.51128284389489953</v>
      </c>
      <c r="Z31" s="42"/>
      <c r="AA31" s="2">
        <v>144480</v>
      </c>
      <c r="AB31" s="42"/>
      <c r="AC31" s="42"/>
    </row>
    <row r="32" spans="1:29" x14ac:dyDescent="0.35">
      <c r="A32" s="44" t="s">
        <v>1025</v>
      </c>
      <c r="B32" s="2">
        <v>42510</v>
      </c>
      <c r="C32" s="2">
        <v>6480</v>
      </c>
      <c r="D32" s="4"/>
      <c r="E32" s="4"/>
      <c r="F32" s="2">
        <v>47010</v>
      </c>
      <c r="G32" s="2">
        <v>4500</v>
      </c>
      <c r="H32" s="3">
        <v>2.2727272727272729</v>
      </c>
      <c r="I32" s="3">
        <v>5.5454545454545459</v>
      </c>
      <c r="J32" s="2">
        <v>35130</v>
      </c>
      <c r="K32" s="2">
        <v>-11880</v>
      </c>
      <c r="L32" s="4">
        <v>-1</v>
      </c>
      <c r="M32" s="4">
        <v>-6.4935064935064929E-2</v>
      </c>
      <c r="N32" s="2">
        <v>40650</v>
      </c>
      <c r="O32" s="2">
        <v>5520</v>
      </c>
      <c r="P32" s="3">
        <v>1.1219512195121952</v>
      </c>
      <c r="Q32" s="3">
        <v>0.24600638977635783</v>
      </c>
      <c r="R32" s="2">
        <v>34890</v>
      </c>
      <c r="S32" s="2">
        <v>-5760</v>
      </c>
      <c r="T32" s="4">
        <v>-1</v>
      </c>
      <c r="U32" s="4">
        <v>-4.6454767726161368E-2</v>
      </c>
      <c r="V32" s="2">
        <v>23400</v>
      </c>
      <c r="W32" s="2">
        <v>-11490</v>
      </c>
      <c r="X32" s="4">
        <v>-1</v>
      </c>
      <c r="Y32" s="4">
        <v>-0.35054121565362201</v>
      </c>
      <c r="Z32" s="42"/>
      <c r="AA32" s="2">
        <v>59430</v>
      </c>
      <c r="AB32" s="42"/>
      <c r="AC32" s="42"/>
    </row>
    <row r="33" spans="1:29" x14ac:dyDescent="0.35">
      <c r="A33" s="44" t="s">
        <v>1026</v>
      </c>
      <c r="B33" s="2">
        <v>197370</v>
      </c>
      <c r="C33" s="2">
        <v>-450</v>
      </c>
      <c r="D33" s="4">
        <v>-2.2727272727272728E-2</v>
      </c>
      <c r="E33" s="4">
        <v>-2.2727272727272728E-2</v>
      </c>
      <c r="F33" s="2">
        <v>208080</v>
      </c>
      <c r="G33" s="2">
        <v>10710</v>
      </c>
      <c r="H33" s="3">
        <v>0.67105263157894735</v>
      </c>
      <c r="I33" s="3">
        <v>0.28691275167785235</v>
      </c>
      <c r="J33" s="2">
        <v>201120</v>
      </c>
      <c r="K33" s="2">
        <v>-6960</v>
      </c>
      <c r="L33" s="4">
        <v>-0.3493975903614458</v>
      </c>
      <c r="M33" s="3">
        <v>5.9267241379310345E-2</v>
      </c>
      <c r="N33" s="2">
        <v>169110</v>
      </c>
      <c r="O33" s="2">
        <v>-32010</v>
      </c>
      <c r="P33" s="4">
        <v>-0.80346385542168675</v>
      </c>
      <c r="Q33" s="4">
        <v>-0.30056532663316582</v>
      </c>
      <c r="R33" s="2">
        <v>114510</v>
      </c>
      <c r="S33" s="2">
        <v>-54600</v>
      </c>
      <c r="T33" s="4">
        <v>-1</v>
      </c>
      <c r="U33" s="4">
        <v>-0.55495603517186254</v>
      </c>
      <c r="V33" s="2">
        <v>66810</v>
      </c>
      <c r="W33" s="2">
        <v>-47700</v>
      </c>
      <c r="X33" s="4">
        <v>-1</v>
      </c>
      <c r="Y33" s="4">
        <v>-0.66226872914771007</v>
      </c>
      <c r="Z33" s="42"/>
      <c r="AA33" s="2">
        <v>264630</v>
      </c>
      <c r="AB33" s="42"/>
      <c r="AC33" s="42"/>
    </row>
    <row r="34" spans="1:29" x14ac:dyDescent="0.35">
      <c r="A34" s="44" t="s">
        <v>1027</v>
      </c>
      <c r="B34" s="2">
        <v>244110</v>
      </c>
      <c r="C34" s="2">
        <v>-7830</v>
      </c>
      <c r="D34" s="4">
        <v>-0.35175202156334234</v>
      </c>
      <c r="E34" s="4">
        <v>-0.35175202156334234</v>
      </c>
      <c r="F34" s="2">
        <v>244380</v>
      </c>
      <c r="G34" s="2">
        <v>270</v>
      </c>
      <c r="H34" s="3">
        <v>1.5517241379310345E-2</v>
      </c>
      <c r="I34" s="4">
        <v>-0.19062027231467474</v>
      </c>
      <c r="J34" s="2">
        <v>181380</v>
      </c>
      <c r="K34" s="2">
        <v>-63000</v>
      </c>
      <c r="L34" s="4">
        <v>-0.73632538569424966</v>
      </c>
      <c r="M34" s="4">
        <v>-0.56348826066123625</v>
      </c>
      <c r="N34" s="2">
        <v>166650</v>
      </c>
      <c r="O34" s="2">
        <v>-14730</v>
      </c>
      <c r="P34" s="4">
        <v>-0.5676300578034682</v>
      </c>
      <c r="Q34" s="4">
        <v>-0.56419924588211945</v>
      </c>
      <c r="R34" s="2">
        <v>123390</v>
      </c>
      <c r="S34" s="2">
        <v>-43260</v>
      </c>
      <c r="T34" s="4">
        <v>-1</v>
      </c>
      <c r="U34" s="4">
        <v>-0.66116340070976698</v>
      </c>
      <c r="V34" s="2">
        <v>65880</v>
      </c>
      <c r="W34" s="2">
        <v>-57510</v>
      </c>
      <c r="X34" s="4">
        <v>-1</v>
      </c>
      <c r="Y34" s="4">
        <v>-0.73850916884972617</v>
      </c>
      <c r="Z34" s="42"/>
      <c r="AA34" s="2">
        <v>317820</v>
      </c>
      <c r="AB34" s="42"/>
      <c r="AC34" s="42"/>
    </row>
    <row r="35" spans="1:29" x14ac:dyDescent="0.35">
      <c r="A35" s="43" t="s">
        <v>918</v>
      </c>
      <c r="B35" s="2">
        <v>39613605</v>
      </c>
      <c r="C35" s="2">
        <v>-489045</v>
      </c>
      <c r="D35" s="4">
        <v>-0.12741868036096032</v>
      </c>
      <c r="E35" s="4">
        <v>-0.12741868036096032</v>
      </c>
      <c r="F35" s="2">
        <v>40137885</v>
      </c>
      <c r="G35" s="2">
        <v>524280</v>
      </c>
      <c r="H35" s="3">
        <v>0.13507810507277182</v>
      </c>
      <c r="I35" s="3">
        <v>4.5644709663503862E-3</v>
      </c>
      <c r="J35" s="2">
        <v>38545635</v>
      </c>
      <c r="K35" s="2">
        <v>-1592250</v>
      </c>
      <c r="L35" s="4">
        <v>-0.33983442076079373</v>
      </c>
      <c r="M35" s="4">
        <v>-0.1255173914883583</v>
      </c>
      <c r="N35" s="2">
        <v>32795625</v>
      </c>
      <c r="O35" s="2">
        <v>-5750010</v>
      </c>
      <c r="P35" s="4">
        <v>-0.58803930141052485</v>
      </c>
      <c r="Q35" s="4">
        <v>-0.32939676915482768</v>
      </c>
      <c r="R35" s="2">
        <v>24673755</v>
      </c>
      <c r="S35" s="2">
        <v>-8121870</v>
      </c>
      <c r="T35" s="4">
        <v>-1</v>
      </c>
      <c r="U35" s="4">
        <v>-0.5091217861654147</v>
      </c>
      <c r="V35" s="2">
        <v>14876025</v>
      </c>
      <c r="W35" s="2">
        <v>-9797730</v>
      </c>
      <c r="X35" s="4">
        <v>-1</v>
      </c>
      <c r="Y35" s="4">
        <v>-0.62905132204480252</v>
      </c>
      <c r="Z35" s="42"/>
      <c r="AA35" s="2">
        <v>54978675</v>
      </c>
      <c r="AB35" s="42"/>
      <c r="AC35" s="42"/>
    </row>
    <row r="36" spans="1:29" x14ac:dyDescent="0.35">
      <c r="A36" s="43" t="s">
        <v>919</v>
      </c>
      <c r="B36" s="2">
        <v>8465235</v>
      </c>
      <c r="C36" s="2">
        <v>79455</v>
      </c>
      <c r="D36" s="3">
        <v>0.14966236261407623</v>
      </c>
      <c r="E36" s="3">
        <v>0.14966236261407623</v>
      </c>
      <c r="F36" s="2">
        <v>8352600</v>
      </c>
      <c r="G36" s="2">
        <v>-112635</v>
      </c>
      <c r="H36" s="4">
        <v>-0.13022666967274241</v>
      </c>
      <c r="I36" s="4">
        <v>-2.3771143637027963E-2</v>
      </c>
      <c r="J36" s="2">
        <v>8146530</v>
      </c>
      <c r="K36" s="2">
        <v>-206070</v>
      </c>
      <c r="L36" s="4">
        <v>-0.1942535561777099</v>
      </c>
      <c r="M36" s="4">
        <v>-9.738911684251661E-2</v>
      </c>
      <c r="N36" s="2">
        <v>6923700</v>
      </c>
      <c r="O36" s="2">
        <v>-1222830</v>
      </c>
      <c r="P36" s="4">
        <v>-0.64515669515669516</v>
      </c>
      <c r="Q36" s="4">
        <v>-0.33595279455152066</v>
      </c>
      <c r="R36" s="2">
        <v>5275110</v>
      </c>
      <c r="S36" s="2">
        <v>-1648590</v>
      </c>
      <c r="T36" s="4">
        <v>-1</v>
      </c>
      <c r="U36" s="4">
        <v>-0.51839056899025604</v>
      </c>
      <c r="V36" s="2">
        <v>2889960</v>
      </c>
      <c r="W36" s="2">
        <v>-2385150</v>
      </c>
      <c r="X36" s="4">
        <v>-1</v>
      </c>
      <c r="Y36" s="4">
        <v>-0.65537373983099967</v>
      </c>
      <c r="Z36" s="42"/>
      <c r="AA36" s="2">
        <v>11275740</v>
      </c>
      <c r="AB36" s="42"/>
      <c r="AC36" s="42"/>
    </row>
    <row r="37" spans="1:29" x14ac:dyDescent="0.35">
      <c r="A37" s="43" t="s">
        <v>920</v>
      </c>
      <c r="B37" s="2">
        <v>91463550</v>
      </c>
      <c r="C37" s="2">
        <v>6302010</v>
      </c>
      <c r="D37" s="3">
        <v>2.947026556866486</v>
      </c>
      <c r="E37" s="3">
        <v>2.947026556866486</v>
      </c>
      <c r="F37" s="2">
        <v>91246560</v>
      </c>
      <c r="G37" s="2">
        <v>-216990</v>
      </c>
      <c r="H37" s="4">
        <v>-3.2502606319876337E-2</v>
      </c>
      <c r="I37" s="3">
        <v>0.69034126684296693</v>
      </c>
      <c r="J37" s="2">
        <v>88329135</v>
      </c>
      <c r="K37" s="2">
        <v>-2917425</v>
      </c>
      <c r="L37" s="4">
        <v>-0.25838236524913616</v>
      </c>
      <c r="M37" s="3">
        <v>0.15754770120302156</v>
      </c>
      <c r="N37" s="2">
        <v>80488680</v>
      </c>
      <c r="O37" s="2">
        <v>-7840455</v>
      </c>
      <c r="P37" s="4">
        <v>-0.39929338339489173</v>
      </c>
      <c r="Q37" s="4">
        <v>-0.11758151753396014</v>
      </c>
      <c r="R37" s="2">
        <v>54840840</v>
      </c>
      <c r="S37" s="2">
        <v>-25647840</v>
      </c>
      <c r="T37" s="4">
        <v>-1</v>
      </c>
      <c r="U37" s="4">
        <v>-0.4636952014618908</v>
      </c>
      <c r="V37" s="2">
        <v>35068590</v>
      </c>
      <c r="W37" s="2">
        <v>-19772250</v>
      </c>
      <c r="X37" s="4">
        <v>-1</v>
      </c>
      <c r="Y37" s="4">
        <v>-0.58821094592699941</v>
      </c>
      <c r="Z37" s="42"/>
      <c r="AA37" s="2">
        <v>120230130</v>
      </c>
      <c r="AB37" s="42"/>
      <c r="AC37" s="42"/>
    </row>
    <row r="38" spans="1:29" x14ac:dyDescent="0.35">
      <c r="A38" s="43" t="s">
        <v>921</v>
      </c>
      <c r="B38" s="2">
        <v>22234905</v>
      </c>
      <c r="C38" s="2">
        <v>231750</v>
      </c>
      <c r="D38" s="3">
        <v>0.2289160196764061</v>
      </c>
      <c r="E38" s="3">
        <v>0.2289160196764061</v>
      </c>
      <c r="F38" s="2">
        <v>23547405</v>
      </c>
      <c r="G38" s="2">
        <v>1312500</v>
      </c>
      <c r="H38" s="3">
        <v>1.1866337573571293</v>
      </c>
      <c r="I38" s="3">
        <v>0.72895277207392195</v>
      </c>
      <c r="J38" s="2">
        <v>22438185</v>
      </c>
      <c r="K38" s="2">
        <v>-1109220</v>
      </c>
      <c r="L38" s="4">
        <v>-0.60902651951902487</v>
      </c>
      <c r="M38" s="3">
        <v>0.11042071197411003</v>
      </c>
      <c r="N38" s="2">
        <v>14018910</v>
      </c>
      <c r="O38" s="2">
        <v>-8419275</v>
      </c>
      <c r="P38" s="4">
        <v>-0.8708452218596836</v>
      </c>
      <c r="Q38" s="4">
        <v>-0.58674528400679471</v>
      </c>
      <c r="R38" s="2">
        <v>10635060</v>
      </c>
      <c r="S38" s="2">
        <v>-3383850</v>
      </c>
      <c r="T38" s="4">
        <v>-1</v>
      </c>
      <c r="U38" s="4">
        <v>-0.66904461545116434</v>
      </c>
      <c r="V38" s="2">
        <v>5623440</v>
      </c>
      <c r="W38" s="2">
        <v>-5011620</v>
      </c>
      <c r="X38" s="4">
        <v>-1</v>
      </c>
      <c r="Y38" s="4">
        <v>-0.74442574258100713</v>
      </c>
      <c r="Z38" s="42"/>
      <c r="AA38" s="2">
        <v>27626595</v>
      </c>
      <c r="AB38" s="42"/>
      <c r="AC38" s="42"/>
    </row>
    <row r="39" spans="1:29" x14ac:dyDescent="0.35">
      <c r="A39" s="43" t="s">
        <v>922</v>
      </c>
      <c r="B39" s="2">
        <v>35131455</v>
      </c>
      <c r="C39" s="2">
        <v>193860</v>
      </c>
      <c r="D39" s="3">
        <v>7.9260140563480477E-2</v>
      </c>
      <c r="E39" s="3">
        <v>7.9260140563480477E-2</v>
      </c>
      <c r="F39" s="2">
        <v>36426225</v>
      </c>
      <c r="G39" s="2">
        <v>1294770</v>
      </c>
      <c r="H39" s="3">
        <v>0.55750177614157459</v>
      </c>
      <c r="I39" s="3">
        <v>0.31219171532111939</v>
      </c>
      <c r="J39" s="2">
        <v>37102530</v>
      </c>
      <c r="K39" s="2">
        <v>676305</v>
      </c>
      <c r="L39" s="3">
        <v>0.19686669024508455</v>
      </c>
      <c r="M39" s="3">
        <v>0.26389851365212985</v>
      </c>
      <c r="N39" s="2">
        <v>34753695</v>
      </c>
      <c r="O39" s="2">
        <v>-2348835</v>
      </c>
      <c r="P39" s="4">
        <v>-0.36604688347390274</v>
      </c>
      <c r="Q39" s="4">
        <v>-1.2578293722651701E-2</v>
      </c>
      <c r="R39" s="2">
        <v>26024775</v>
      </c>
      <c r="S39" s="2">
        <v>-8728920</v>
      </c>
      <c r="T39" s="4">
        <v>-1</v>
      </c>
      <c r="U39" s="4">
        <v>-0.38171606098586491</v>
      </c>
      <c r="V39" s="2">
        <v>14436525</v>
      </c>
      <c r="W39" s="2">
        <v>-11588250</v>
      </c>
      <c r="X39" s="4">
        <v>-1</v>
      </c>
      <c r="Y39" s="4">
        <v>-0.58679110568429227</v>
      </c>
      <c r="Z39" s="42"/>
      <c r="AA39" s="2">
        <v>49374120</v>
      </c>
      <c r="AB39" s="42"/>
      <c r="AC39" s="42"/>
    </row>
    <row r="40" spans="1:29" x14ac:dyDescent="0.35">
      <c r="A40" s="43" t="s">
        <v>923</v>
      </c>
      <c r="B40" s="2">
        <v>30980415</v>
      </c>
      <c r="C40" s="2">
        <v>1862595</v>
      </c>
      <c r="D40" s="3">
        <v>0.99810303113118826</v>
      </c>
      <c r="E40" s="3">
        <v>0.99810303113118826</v>
      </c>
      <c r="F40" s="2">
        <v>31937625</v>
      </c>
      <c r="G40" s="2">
        <v>957210</v>
      </c>
      <c r="H40" s="3">
        <v>0.36783371568887402</v>
      </c>
      <c r="I40" s="3">
        <v>0.63105120931871972</v>
      </c>
      <c r="J40" s="2">
        <v>31218495</v>
      </c>
      <c r="K40" s="2">
        <v>-719130</v>
      </c>
      <c r="L40" s="4">
        <v>-0.26010199652777777</v>
      </c>
      <c r="M40" s="3">
        <v>0.29042024822952417</v>
      </c>
      <c r="N40" s="2">
        <v>31194360</v>
      </c>
      <c r="O40" s="2">
        <v>-24135</v>
      </c>
      <c r="P40" s="4">
        <v>-5.9373350996505493E-3</v>
      </c>
      <c r="Q40" s="3">
        <v>0.18379420402224075</v>
      </c>
      <c r="R40" s="2">
        <v>25975140</v>
      </c>
      <c r="S40" s="2">
        <v>-5219220</v>
      </c>
      <c r="T40" s="4">
        <v>-1</v>
      </c>
      <c r="U40" s="4">
        <v>-0.19026481165316575</v>
      </c>
      <c r="V40" s="2">
        <v>13374720</v>
      </c>
      <c r="W40" s="2">
        <v>-12600420</v>
      </c>
      <c r="X40" s="4">
        <v>-1</v>
      </c>
      <c r="Y40" s="4">
        <v>-0.5406689099664741</v>
      </c>
      <c r="Z40" s="42"/>
      <c r="AA40" s="2">
        <v>42492540</v>
      </c>
      <c r="AB40" s="42"/>
      <c r="AC40" s="42"/>
    </row>
    <row r="41" spans="1:29" x14ac:dyDescent="0.35">
      <c r="A41" s="43" t="s">
        <v>924</v>
      </c>
      <c r="B41" s="2">
        <v>4326000</v>
      </c>
      <c r="C41" s="2">
        <v>-41070</v>
      </c>
      <c r="D41" s="4">
        <v>-7.7761999431979548E-2</v>
      </c>
      <c r="E41" s="4">
        <v>-7.7761999431979548E-2</v>
      </c>
      <c r="F41" s="2">
        <v>4488705</v>
      </c>
      <c r="G41" s="2">
        <v>162705</v>
      </c>
      <c r="H41" s="3">
        <v>0.51921880235508111</v>
      </c>
      <c r="I41" s="3">
        <v>0.14454287802356464</v>
      </c>
      <c r="J41" s="2">
        <v>4503360</v>
      </c>
      <c r="K41" s="2">
        <v>14655</v>
      </c>
      <c r="L41" s="3">
        <v>3.3651362242964902E-2</v>
      </c>
      <c r="M41" s="3">
        <v>0.10672586745601052</v>
      </c>
      <c r="N41" s="2">
        <v>4152645</v>
      </c>
      <c r="O41" s="2">
        <v>-350715</v>
      </c>
      <c r="P41" s="4">
        <v>-0.49647513483670958</v>
      </c>
      <c r="Q41" s="4">
        <v>-0.10810872129957347</v>
      </c>
      <c r="R41" s="2">
        <v>3276165</v>
      </c>
      <c r="S41" s="2">
        <v>-876480</v>
      </c>
      <c r="T41" s="4">
        <v>-1</v>
      </c>
      <c r="U41" s="4">
        <v>-0.381448652050771</v>
      </c>
      <c r="V41" s="2">
        <v>1768995</v>
      </c>
      <c r="W41" s="2">
        <v>-1507170</v>
      </c>
      <c r="X41" s="4">
        <v>-1</v>
      </c>
      <c r="Y41" s="4">
        <v>-0.5949240566329369</v>
      </c>
      <c r="Z41" s="42"/>
      <c r="AA41" s="2">
        <v>6136065</v>
      </c>
      <c r="AB41" s="42"/>
      <c r="AC41" s="42"/>
    </row>
    <row r="42" spans="1:29" x14ac:dyDescent="0.35">
      <c r="A42" s="43" t="s">
        <v>925</v>
      </c>
      <c r="B42" s="2">
        <v>9418035</v>
      </c>
      <c r="C42" s="2">
        <v>73845</v>
      </c>
      <c r="D42" s="3">
        <v>9.5944339420397179E-2</v>
      </c>
      <c r="E42" s="3">
        <v>9.5944339420397179E-2</v>
      </c>
      <c r="F42" s="2">
        <v>9803040</v>
      </c>
      <c r="G42" s="2">
        <v>385005</v>
      </c>
      <c r="H42" s="3">
        <v>0.46858968507530807</v>
      </c>
      <c r="I42" s="3">
        <v>0.28835096054144749</v>
      </c>
      <c r="J42" s="2">
        <v>9472410</v>
      </c>
      <c r="K42" s="2">
        <v>-330630</v>
      </c>
      <c r="L42" s="4">
        <v>-0.28236529937741794</v>
      </c>
      <c r="M42" s="3">
        <v>4.6419184568933687E-2</v>
      </c>
      <c r="N42" s="2">
        <v>8892525</v>
      </c>
      <c r="O42" s="2">
        <v>-579885</v>
      </c>
      <c r="P42" s="4">
        <v>-0.34291011016693573</v>
      </c>
      <c r="Q42" s="4">
        <v>-0.10142276833532063</v>
      </c>
      <c r="R42" s="2">
        <v>6893925</v>
      </c>
      <c r="S42" s="2">
        <v>-1998600</v>
      </c>
      <c r="T42" s="4">
        <v>-1</v>
      </c>
      <c r="U42" s="4">
        <v>-0.37977476367390023</v>
      </c>
      <c r="V42" s="2">
        <v>4001625</v>
      </c>
      <c r="W42" s="2">
        <v>-2892300</v>
      </c>
      <c r="X42" s="4">
        <v>-1</v>
      </c>
      <c r="Y42" s="4">
        <v>-0.57175260777017589</v>
      </c>
      <c r="Z42" s="42"/>
      <c r="AA42" s="2">
        <v>13345815</v>
      </c>
      <c r="AB42" s="42"/>
      <c r="AC42" s="42"/>
    </row>
    <row r="43" spans="1:29" x14ac:dyDescent="0.35">
      <c r="A43" s="5" t="s">
        <v>21</v>
      </c>
      <c r="B43" s="2">
        <v>379070985</v>
      </c>
      <c r="C43" s="2">
        <v>13887810</v>
      </c>
      <c r="D43" s="3">
        <v>0.72380974717388247</v>
      </c>
      <c r="E43" s="3">
        <v>0.72380974717388247</v>
      </c>
      <c r="F43" s="2">
        <v>391498710</v>
      </c>
      <c r="G43" s="2">
        <v>12427725</v>
      </c>
      <c r="H43" s="3">
        <v>0.47619772912110492</v>
      </c>
      <c r="I43" s="3">
        <v>0.58111027013956629</v>
      </c>
      <c r="J43" s="2">
        <v>374390985</v>
      </c>
      <c r="K43" s="2">
        <v>-17107725</v>
      </c>
      <c r="L43" s="4">
        <v>-0.32753964814577091</v>
      </c>
      <c r="M43" s="3">
        <v>9.4423649551411748E-2</v>
      </c>
      <c r="N43" s="2">
        <v>339939675</v>
      </c>
      <c r="O43" s="2">
        <v>-34451310</v>
      </c>
      <c r="P43" s="4">
        <v>-0.48740805474494919</v>
      </c>
      <c r="Q43" s="4">
        <v>-0.15008149740115279</v>
      </c>
      <c r="R43" s="2">
        <v>249725565</v>
      </c>
      <c r="S43" s="2">
        <v>-90214110</v>
      </c>
      <c r="T43" s="4">
        <v>-1</v>
      </c>
      <c r="U43" s="4">
        <v>-0.44679537356374383</v>
      </c>
      <c r="V43" s="2">
        <v>142955115</v>
      </c>
      <c r="W43" s="2">
        <v>-106770450</v>
      </c>
      <c r="X43" s="4">
        <v>-1</v>
      </c>
      <c r="Y43" s="4">
        <v>-0.60853860531772852</v>
      </c>
      <c r="Z43" s="42"/>
      <c r="AA43" s="2">
        <v>508138290</v>
      </c>
      <c r="AB43" s="42"/>
      <c r="AC43" s="42"/>
    </row>
    <row r="44" spans="1:29" x14ac:dyDescent="0.35">
      <c r="A44" s="5" t="s">
        <v>22</v>
      </c>
      <c r="B44" s="2">
        <v>437506410</v>
      </c>
      <c r="C44" s="2">
        <v>14051910</v>
      </c>
      <c r="D44" s="3">
        <v>0.58893563410316252</v>
      </c>
      <c r="E44" s="3">
        <v>0.58893563410316252</v>
      </c>
      <c r="F44" s="2">
        <v>440463750</v>
      </c>
      <c r="G44" s="2">
        <v>2957340</v>
      </c>
      <c r="H44" s="3">
        <v>8.2765626967801514E-2</v>
      </c>
      <c r="I44" s="3">
        <v>0.28543157445360351</v>
      </c>
      <c r="J44" s="2">
        <v>422059740</v>
      </c>
      <c r="K44" s="2">
        <v>-18404010</v>
      </c>
      <c r="L44" s="4">
        <v>-0.30348814947360403</v>
      </c>
      <c r="M44" s="4">
        <v>-1.1600480567099119E-2</v>
      </c>
      <c r="N44" s="2">
        <v>383249340</v>
      </c>
      <c r="O44" s="2">
        <v>-38810400</v>
      </c>
      <c r="P44" s="4">
        <v>-0.45128303875819725</v>
      </c>
      <c r="Q44" s="4">
        <v>-0.19495010208837496</v>
      </c>
      <c r="R44" s="2">
        <v>293657340</v>
      </c>
      <c r="S44" s="2">
        <v>-89592000</v>
      </c>
      <c r="T44" s="4">
        <v>-1</v>
      </c>
      <c r="U44" s="4">
        <v>-0.43876320425570409</v>
      </c>
      <c r="V44" s="2">
        <v>166027920</v>
      </c>
      <c r="W44" s="2">
        <v>-127629420</v>
      </c>
      <c r="X44" s="4">
        <v>-1</v>
      </c>
      <c r="Y44" s="4">
        <v>-0.60792028423360711</v>
      </c>
      <c r="Z44" s="42"/>
      <c r="AA44" s="2">
        <v>589482420</v>
      </c>
      <c r="AB44" s="42"/>
      <c r="AC44" s="42"/>
    </row>
    <row r="45" spans="1:29" x14ac:dyDescent="0.35">
      <c r="A45" s="5" t="s">
        <v>23</v>
      </c>
      <c r="B45" s="2">
        <v>412434960</v>
      </c>
      <c r="C45" s="2">
        <v>17392635</v>
      </c>
      <c r="D45" s="3">
        <v>0.68076465804978148</v>
      </c>
      <c r="E45" s="3">
        <v>0.68076465804978148</v>
      </c>
      <c r="F45" s="2">
        <v>410186955</v>
      </c>
      <c r="G45" s="2">
        <v>-2248005</v>
      </c>
      <c r="H45" s="4">
        <v>-6.1083565147392986E-2</v>
      </c>
      <c r="I45" s="3">
        <v>0.24289391635712773</v>
      </c>
      <c r="J45" s="2">
        <v>394196100</v>
      </c>
      <c r="K45" s="2">
        <v>-15990855</v>
      </c>
      <c r="L45" s="4">
        <v>-0.32233424031605207</v>
      </c>
      <c r="M45" s="4">
        <v>-7.5582564523180061E-3</v>
      </c>
      <c r="N45" s="2">
        <v>341748870</v>
      </c>
      <c r="O45" s="2">
        <v>-52447230</v>
      </c>
      <c r="P45" s="4">
        <v>-0.59786521776153601</v>
      </c>
      <c r="Q45" s="4">
        <v>-0.26688827123124698</v>
      </c>
      <c r="R45" s="2">
        <v>273472620</v>
      </c>
      <c r="S45" s="2">
        <v>-68276250</v>
      </c>
      <c r="T45" s="4">
        <v>-1</v>
      </c>
      <c r="U45" s="4">
        <v>-0.45368472134343996</v>
      </c>
      <c r="V45" s="2">
        <v>146391060</v>
      </c>
      <c r="W45" s="2">
        <v>-127081560</v>
      </c>
      <c r="X45" s="4">
        <v>-1</v>
      </c>
      <c r="Y45" s="4">
        <v>-0.62942942885930009</v>
      </c>
      <c r="Z45" s="42"/>
      <c r="AA45" s="2">
        <v>541433385</v>
      </c>
      <c r="AB45" s="42"/>
      <c r="AC45" s="42"/>
    </row>
    <row r="46" spans="1:29" x14ac:dyDescent="0.35">
      <c r="A46" s="5" t="s">
        <v>24</v>
      </c>
      <c r="B46" s="2">
        <v>413677830</v>
      </c>
      <c r="C46" s="2">
        <v>12236790</v>
      </c>
      <c r="D46" s="3">
        <v>0.46800925708135743</v>
      </c>
      <c r="E46" s="3">
        <v>0.46800925708135743</v>
      </c>
      <c r="F46" s="2">
        <v>421875270</v>
      </c>
      <c r="G46" s="2">
        <v>8197440</v>
      </c>
      <c r="H46" s="3">
        <v>0.28431052242766025</v>
      </c>
      <c r="I46" s="3">
        <v>0.37167221695052871</v>
      </c>
      <c r="J46" s="2">
        <v>408995010</v>
      </c>
      <c r="K46" s="2">
        <v>-12880260</v>
      </c>
      <c r="L46" s="4">
        <v>-0.28869130668954635</v>
      </c>
      <c r="M46" s="3">
        <v>7.5846727553135096E-2</v>
      </c>
      <c r="N46" s="2">
        <v>350011800</v>
      </c>
      <c r="O46" s="2">
        <v>-58983210</v>
      </c>
      <c r="P46" s="4">
        <v>-0.60698163779801761</v>
      </c>
      <c r="Q46" s="4">
        <v>-0.2613675206899107</v>
      </c>
      <c r="R46" s="2">
        <v>244236240</v>
      </c>
      <c r="S46" s="2">
        <v>-105775560</v>
      </c>
      <c r="T46" s="4">
        <v>-1</v>
      </c>
      <c r="U46" s="4">
        <v>-0.51960733956671223</v>
      </c>
      <c r="V46" s="2">
        <v>145340580</v>
      </c>
      <c r="W46" s="2">
        <v>-98895660</v>
      </c>
      <c r="X46" s="4">
        <v>-1</v>
      </c>
      <c r="Y46" s="4">
        <v>-0.63795286102287896</v>
      </c>
      <c r="Z46" s="42"/>
      <c r="AA46" s="2">
        <v>546781620</v>
      </c>
      <c r="AB46" s="42"/>
      <c r="AC46" s="42"/>
    </row>
    <row r="47" spans="1:29" x14ac:dyDescent="0.35">
      <c r="A47" s="5" t="s">
        <v>2</v>
      </c>
      <c r="B47" s="2">
        <v>3065306985</v>
      </c>
      <c r="C47" s="2">
        <v>102445380</v>
      </c>
      <c r="D47" s="3">
        <v>0.58442798007960561</v>
      </c>
      <c r="E47" s="3">
        <v>0.58442798007960561</v>
      </c>
      <c r="F47" s="2">
        <v>3115341090</v>
      </c>
      <c r="G47" s="2">
        <v>50034105</v>
      </c>
      <c r="H47" s="3">
        <v>0.22628332721541095</v>
      </c>
      <c r="I47" s="3">
        <v>0.38465643244509762</v>
      </c>
      <c r="J47" s="2">
        <v>3075180135</v>
      </c>
      <c r="K47" s="2">
        <v>-40160955</v>
      </c>
      <c r="L47" s="4">
        <v>-0.11753923645769691</v>
      </c>
      <c r="M47" s="3">
        <v>0.15217547525177363</v>
      </c>
      <c r="N47" s="2">
        <v>2721358470</v>
      </c>
      <c r="O47" s="2">
        <v>-353821665</v>
      </c>
      <c r="P47" s="4">
        <v>-0.54439173107285821</v>
      </c>
      <c r="Q47" s="4">
        <v>-0.17399046987677799</v>
      </c>
      <c r="R47" s="2">
        <v>2048834010</v>
      </c>
      <c r="S47" s="2">
        <v>-672524460</v>
      </c>
      <c r="T47" s="4">
        <v>-1</v>
      </c>
      <c r="U47" s="4">
        <v>-0.44358438342517204</v>
      </c>
      <c r="V47" s="2">
        <v>1146521940</v>
      </c>
      <c r="W47" s="2">
        <v>-902312070</v>
      </c>
      <c r="X47" s="4">
        <v>-1</v>
      </c>
      <c r="Y47" s="4">
        <v>-0.61303560785114697</v>
      </c>
      <c r="Z47" s="42"/>
      <c r="AA47" s="2">
        <v>4109383545</v>
      </c>
      <c r="AB47" s="42"/>
      <c r="AC47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D71C-EC17-404D-B96E-00C606BC167F}">
  <dimension ref="A1:N38"/>
  <sheetViews>
    <sheetView workbookViewId="0">
      <selection activeCell="A12" sqref="A12"/>
    </sheetView>
  </sheetViews>
  <sheetFormatPr defaultColWidth="14" defaultRowHeight="14.5" x14ac:dyDescent="0.35"/>
  <cols>
    <col min="1" max="1" width="22.54296875" bestFit="1" customWidth="1"/>
    <col min="2" max="14" width="19" customWidth="1"/>
  </cols>
  <sheetData>
    <row r="1" spans="1:14" ht="18" customHeigh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thickBo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9" thickBot="1" x14ac:dyDescent="0.5">
      <c r="A8" s="51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15" thickBot="1" x14ac:dyDescent="0.4">
      <c r="A9" s="48" t="s">
        <v>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15" thickBot="1" x14ac:dyDescent="0.4">
      <c r="A10" s="12">
        <v>2019</v>
      </c>
      <c r="B10" s="10" t="str" vm="16">
        <f>CUBEMEMBER("https___pharmaprofi.ru_OLAP_msmdpump.dll OLAP_Demo","[Время].[Месяцы].&amp;["&amp;$A$10&amp;"]&amp;[1]")</f>
        <v>January 2019</v>
      </c>
      <c r="C10" s="10" t="str" vm="12">
        <f>CUBEMEMBER("https___pharmaprofi.ru_OLAP_msmdpump.dll OLAP_Demo","[Время].[Месяцы].&amp;["&amp;$A$10&amp;"]&amp;[2]")</f>
        <v>February 2019</v>
      </c>
      <c r="D10" s="10" t="str" vm="5">
        <f>CUBEMEMBER("https___pharmaprofi.ru_OLAP_msmdpump.dll OLAP_Demo","[Время].[Месяцы].&amp;["&amp;$A$10&amp;"]&amp;[3]")</f>
        <v>March 2019</v>
      </c>
      <c r="E10" s="10" t="str" vm="26">
        <f>CUBEMEMBER("https___pharmaprofi.ru_OLAP_msmdpump.dll OLAP_Demo","[Время].[Месяцы].&amp;["&amp;$A$10&amp;"]&amp;[4]")</f>
        <v>April 2019</v>
      </c>
      <c r="F10" s="10" t="str" vm="15">
        <f>CUBEMEMBER("https___pharmaprofi.ru_OLAP_msmdpump.dll OLAP_Demo","[Время].[Месяцы].&amp;["&amp;$A$10&amp;"]&amp;[5]")</f>
        <v>May 2019</v>
      </c>
      <c r="G10" s="10" t="str" vm="11">
        <f>CUBEMEMBER("https___pharmaprofi.ru_OLAP_msmdpump.dll OLAP_Demo","[Время].[Месяцы].&amp;["&amp;$A$10&amp;"]&amp;[6]")</f>
        <v>June 2019</v>
      </c>
      <c r="H10" s="10" t="str" vm="4">
        <f>CUBEMEMBER("https___pharmaprofi.ru_OLAP_msmdpump.dll OLAP_Demo","[Время].[Месяцы].&amp;["&amp;$A$10&amp;"]&amp;[7]")</f>
        <v>July 2019</v>
      </c>
      <c r="I10" s="10" t="str" vm="25">
        <f>CUBEMEMBER("https___pharmaprofi.ru_OLAP_msmdpump.dll OLAP_Demo","[Время].[Месяцы].&amp;["&amp;$A$10&amp;"]&amp;[8]")</f>
        <v>August 2019</v>
      </c>
      <c r="J10" s="10" t="str" vm="20">
        <f>CUBEMEMBER("https___pharmaprofi.ru_OLAP_msmdpump.dll OLAP_Demo","[Время].[Месяцы].&amp;["&amp;$A$10&amp;"]&amp;[9]")</f>
        <v>September 2019</v>
      </c>
      <c r="K10" s="10" t="str" vm="10">
        <f>CUBEMEMBER("https___pharmaprofi.ru_OLAP_msmdpump.dll OLAP_Demo","[Время].[Месяцы].&amp;["&amp;$A$10&amp;"]&amp;[10]")</f>
        <v>October 2019</v>
      </c>
      <c r="L10" s="10" t="str" vm="3">
        <f>CUBEMEMBER("https___pharmaprofi.ru_OLAP_msmdpump.dll OLAP_Demo","[Время].[Месяцы].&amp;["&amp;$A$10&amp;"]&amp;[11]")</f>
        <v>November 2019</v>
      </c>
      <c r="M10" s="10" t="str" vm="24">
        <f>CUBEMEMBER("https___pharmaprofi.ru_OLAP_msmdpump.dll OLAP_Demo","[Время].[Месяцы].&amp;["&amp;$A$10&amp;"]&amp;[12]")</f>
        <v>December 2019</v>
      </c>
      <c r="N10" s="34" t="str" vm="14">
        <f>CUBEMEMBER("https___pharmaprofi.ru_OLAP_msmdpump.dll OLAP_Demo","[Время].[Время].[All]","Общий итог")</f>
        <v>Общий итог</v>
      </c>
    </row>
    <row r="11" spans="1:14" x14ac:dyDescent="0.35">
      <c r="A11" s="13" t="str" vm="9">
        <f>CUBEMEMBER("https___pharmaprofi.ru_OLAP_msmdpump.dll OLAP_Demo","[Measures].[Продажи руб]")</f>
        <v>Продажи руб</v>
      </c>
      <c r="B11" s="17" vm="206">
        <f>CUBEVALUE("https___pharmaprofi.ru_OLAP_msmdpump.dll OLAP_Demo",$A11,B$10,Срез_Продукты)</f>
        <v>13148160</v>
      </c>
      <c r="C11" s="17" vm="41">
        <f>CUBEVALUE("https___pharmaprofi.ru_OLAP_msmdpump.dll OLAP_Demo",$A11,C$10,Срез_Продукты)</f>
        <v>13400640</v>
      </c>
      <c r="D11" s="17" vm="39">
        <f>CUBEVALUE("https___pharmaprofi.ru_OLAP_msmdpump.dll OLAP_Demo",$A11,D$10,Срез_Продукты)</f>
        <v>10929600</v>
      </c>
      <c r="E11" s="17" vm="94">
        <f>CUBEVALUE("https___pharmaprofi.ru_OLAP_msmdpump.dll OLAP_Demo",$A11,E$10,Срез_Продукты)</f>
        <v>5951610</v>
      </c>
      <c r="F11" s="17" t="str" vm="101">
        <f>CUBEVALUE("https___pharmaprofi.ru_OLAP_msmdpump.dll OLAP_Demo",$A11,F$10,Срез_Продукты)</f>
        <v/>
      </c>
      <c r="G11" s="17" t="str" vm="118">
        <f>CUBEVALUE("https___pharmaprofi.ru_OLAP_msmdpump.dll OLAP_Demo",$A11,G$10,Срез_Продукты)</f>
        <v/>
      </c>
      <c r="H11" s="17" t="str" vm="60">
        <f>CUBEVALUE("https___pharmaprofi.ru_OLAP_msmdpump.dll OLAP_Demo",$A11,H$10,Срез_Продукты)</f>
        <v/>
      </c>
      <c r="I11" s="17" t="str" vm="93">
        <f>CUBEVALUE("https___pharmaprofi.ru_OLAP_msmdpump.dll OLAP_Demo",$A11,I$10,Срез_Продукты)</f>
        <v/>
      </c>
      <c r="J11" s="17" t="str" vm="211">
        <f>CUBEVALUE("https___pharmaprofi.ru_OLAP_msmdpump.dll OLAP_Demo",$A11,J$10,Срез_Продукты)</f>
        <v/>
      </c>
      <c r="K11" s="17" t="str" vm="114">
        <f>CUBEVALUE("https___pharmaprofi.ru_OLAP_msmdpump.dll OLAP_Demo",$A11,K$10,Срез_Продукты)</f>
        <v/>
      </c>
      <c r="L11" s="17" t="str" vm="70">
        <f>CUBEVALUE("https___pharmaprofi.ru_OLAP_msmdpump.dll OLAP_Demo",$A11,L$10,Срез_Продукты)</f>
        <v/>
      </c>
      <c r="M11" s="17" t="str" vm="159">
        <f>CUBEVALUE("https___pharmaprofi.ru_OLAP_msmdpump.dll OLAP_Demo",$A11,M$10,Срез_Продукты)</f>
        <v/>
      </c>
      <c r="N11" s="35" vm="32">
        <f>CUBEVALUE("https___pharmaprofi.ru_OLAP_msmdpump.dll OLAP_Demo",$A11,Срез_Продукты,"[Время].[Годы].["&amp;$A$10&amp;"]")</f>
        <v>43430010</v>
      </c>
    </row>
    <row r="12" spans="1:14" x14ac:dyDescent="0.35">
      <c r="A12" s="24" t="str" vm="23">
        <f>CUBEMEMBER("https___pharmaprofi.ru_OLAP_msmdpump.dll OLAP_Demo","[Measures].[План руб]")</f>
        <v>План руб</v>
      </c>
      <c r="B12" s="32" t="str" vm="201">
        <f>CUBEVALUE("https___pharmaprofi.ru_OLAP_msmdpump.dll OLAP_Demo",$A12,B$10,Срез_Продукты)</f>
        <v/>
      </c>
      <c r="C12" s="25" t="str" vm="125">
        <f>CUBEVALUE("https___pharmaprofi.ru_OLAP_msmdpump.dll OLAP_Demo",$A12,C$10,Срез_Продукты)</f>
        <v/>
      </c>
      <c r="D12" s="25" t="str" vm="69">
        <f>CUBEVALUE("https___pharmaprofi.ru_OLAP_msmdpump.dll OLAP_Demo",$A12,D$10,Срез_Продукты)</f>
        <v/>
      </c>
      <c r="E12" s="25" t="str" vm="182">
        <f>CUBEVALUE("https___pharmaprofi.ru_OLAP_msmdpump.dll OLAP_Demo",$A12,E$10,Срез_Продукты)</f>
        <v/>
      </c>
      <c r="F12" s="25" t="str" vm="97">
        <f>CUBEVALUE("https___pharmaprofi.ru_OLAP_msmdpump.dll OLAP_Demo",$A12,F$10,Срез_Продукты)</f>
        <v/>
      </c>
      <c r="G12" s="25" t="str" vm="121">
        <f>CUBEVALUE("https___pharmaprofi.ru_OLAP_msmdpump.dll OLAP_Demo",$A12,G$10,Срез_Продукты)</f>
        <v/>
      </c>
      <c r="H12" s="25" t="str" vm="96">
        <f>CUBEVALUE("https___pharmaprofi.ru_OLAP_msmdpump.dll OLAP_Demo",$A12,H$10,Срез_Продукты)</f>
        <v/>
      </c>
      <c r="I12" s="25" t="str" vm="174">
        <f>CUBEVALUE("https___pharmaprofi.ru_OLAP_msmdpump.dll OLAP_Demo",$A12,I$10,Срез_Продукты)</f>
        <v/>
      </c>
      <c r="J12" s="25" t="str" vm="95">
        <f>CUBEVALUE("https___pharmaprofi.ru_OLAP_msmdpump.dll OLAP_Demo",$A12,J$10,Срез_Продукты)</f>
        <v/>
      </c>
      <c r="K12" s="25" t="str" vm="113">
        <f>CUBEVALUE("https___pharmaprofi.ru_OLAP_msmdpump.dll OLAP_Demo",$A12,K$10,Срез_Продукты)</f>
        <v/>
      </c>
      <c r="L12" s="25" t="str" vm="98">
        <f>CUBEVALUE("https___pharmaprofi.ru_OLAP_msmdpump.dll OLAP_Demo",$A12,L$10,Срез_Продукты)</f>
        <v/>
      </c>
      <c r="M12" s="25" t="str" vm="57">
        <f>CUBEVALUE("https___pharmaprofi.ru_OLAP_msmdpump.dll OLAP_Demo",$A12,M$10,Срез_Продукты)</f>
        <v/>
      </c>
      <c r="N12" s="36" t="str" vm="35">
        <f>CUBEVALUE("https___pharmaprofi.ru_OLAP_msmdpump.dll OLAP_Demo",$A12,Срез_Продукты,"[Время].[Годы].["&amp;$A$10&amp;"]")</f>
        <v/>
      </c>
    </row>
    <row r="13" spans="1:14" ht="15" thickBot="1" x14ac:dyDescent="0.4">
      <c r="A13" s="14" t="str" vm="8">
        <f>CUBEMEMBER("https___pharmaprofi.ru_OLAP_msmdpump.dll OLAP_Demo","[Measures].[% плана руб]")</f>
        <v>% плана руб</v>
      </c>
      <c r="B13" s="23" t="str" vm="207">
        <f>CUBEVALUE("https___pharmaprofi.ru_OLAP_msmdpump.dll OLAP_Demo",$A13,B$10,Срез_Продукты)</f>
        <v/>
      </c>
      <c r="C13" s="23" t="str" vm="127">
        <f>CUBEVALUE("https___pharmaprofi.ru_OLAP_msmdpump.dll OLAP_Demo",$A13,C$10,Срез_Продукты)</f>
        <v/>
      </c>
      <c r="D13" s="23" t="str" vm="90">
        <f>CUBEVALUE("https___pharmaprofi.ru_OLAP_msmdpump.dll OLAP_Demo",$A13,D$10,Срез_Продукты)</f>
        <v/>
      </c>
      <c r="E13" s="23" t="str" vm="91">
        <f>CUBEVALUE("https___pharmaprofi.ru_OLAP_msmdpump.dll OLAP_Demo",$A13,E$10,Срез_Продукты)</f>
        <v/>
      </c>
      <c r="F13" s="23" t="str" vm="102">
        <f>CUBEVALUE("https___pharmaprofi.ru_OLAP_msmdpump.dll OLAP_Demo",$A13,F$10,Срез_Продукты)</f>
        <v/>
      </c>
      <c r="G13" s="23" t="str" vm="92">
        <f>CUBEVALUE("https___pharmaprofi.ru_OLAP_msmdpump.dll OLAP_Demo",$A13,G$10,Срез_Продукты)</f>
        <v/>
      </c>
      <c r="H13" s="23" t="str" vm="75">
        <f>CUBEVALUE("https___pharmaprofi.ru_OLAP_msmdpump.dll OLAP_Demo",$A13,H$10,Срез_Продукты)</f>
        <v/>
      </c>
      <c r="I13" s="23" t="str" vm="176">
        <f>CUBEVALUE("https___pharmaprofi.ru_OLAP_msmdpump.dll OLAP_Demo",$A13,I$10,Срез_Продукты)</f>
        <v/>
      </c>
      <c r="J13" s="23" t="str" vm="111">
        <f>CUBEVALUE("https___pharmaprofi.ru_OLAP_msmdpump.dll OLAP_Demo",$A13,J$10,Срез_Продукты)</f>
        <v/>
      </c>
      <c r="K13" s="23" t="str" vm="83">
        <f>CUBEVALUE("https___pharmaprofi.ru_OLAP_msmdpump.dll OLAP_Demo",$A13,K$10,Срез_Продукты)</f>
        <v/>
      </c>
      <c r="L13" s="23" t="str" vm="76">
        <f>CUBEVALUE("https___pharmaprofi.ru_OLAP_msmdpump.dll OLAP_Demo",$A13,L$10,Срез_Продукты)</f>
        <v/>
      </c>
      <c r="M13" s="23" t="str" vm="160">
        <f>CUBEVALUE("https___pharmaprofi.ru_OLAP_msmdpump.dll OLAP_Demo",$A13,M$10,Срез_Продукты)</f>
        <v/>
      </c>
      <c r="N13" s="37" t="str" vm="198">
        <f>CUBEVALUE("https___pharmaprofi.ru_OLAP_msmdpump.dll OLAP_Demo",$A13,N$10,Срез_Продукты,"[Время].[Годы].["&amp;$A$10&amp;"]")</f>
        <v/>
      </c>
    </row>
    <row r="14" spans="1:14" ht="15" thickBot="1" x14ac:dyDescent="0.4">
      <c r="A14" s="45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x14ac:dyDescent="0.35">
      <c r="A15" s="19" t="str" vm="22">
        <f>CUBEMEMBER("https___pharmaprofi.ru_OLAP_msmdpump.dll OLAP_Demo","[Measures].[YtdSales руб]]","Y.T.D. продажи руб")</f>
        <v>Y.T.D. продажи руб</v>
      </c>
      <c r="B15" s="20" vm="204">
        <f>CUBEVALUE("https___pharmaprofi.ru_OLAP_msmdpump.dll OLAP_Demo",$A15,B$10,Срез_Продукты)</f>
        <v>13148160</v>
      </c>
      <c r="C15" s="20" vm="106">
        <f>CUBEVALUE("https___pharmaprofi.ru_OLAP_msmdpump.dll OLAP_Demo",$A15,C$10,Срез_Продукты)</f>
        <v>26548800</v>
      </c>
      <c r="D15" s="20" vm="109">
        <f>CUBEVALUE("https___pharmaprofi.ru_OLAP_msmdpump.dll OLAP_Demo",$A15,D$10,Срез_Продукты)</f>
        <v>37478400</v>
      </c>
      <c r="E15" s="20" vm="179">
        <f>CUBEVALUE("https___pharmaprofi.ru_OLAP_msmdpump.dll OLAP_Demo",$A15,E$10,Срез_Продукты)</f>
        <v>43430010</v>
      </c>
      <c r="F15" s="20" vm="80">
        <f>CUBEVALUE("https___pharmaprofi.ru_OLAP_msmdpump.dll OLAP_Demo",$A15,F$10,Срез_Продукты)</f>
        <v>43430010</v>
      </c>
      <c r="G15" s="20" vm="105">
        <f>CUBEVALUE("https___pharmaprofi.ru_OLAP_msmdpump.dll OLAP_Demo",$A15,G$10,Срез_Продукты)</f>
        <v>43430010</v>
      </c>
      <c r="H15" s="20" vm="103">
        <f>CUBEVALUE("https___pharmaprofi.ru_OLAP_msmdpump.dll OLAP_Demo",$A15,H$10,Срез_Продукты)</f>
        <v>43430010</v>
      </c>
      <c r="I15" s="20" vm="56">
        <f>CUBEVALUE("https___pharmaprofi.ru_OLAP_msmdpump.dll OLAP_Demo",$A15,I$10,Срез_Продукты)</f>
        <v>43430010</v>
      </c>
      <c r="J15" s="20" vm="108">
        <f>CUBEVALUE("https___pharmaprofi.ru_OLAP_msmdpump.dll OLAP_Demo",$A15,J$10,Срез_Продукты)</f>
        <v>43430010</v>
      </c>
      <c r="K15" s="20" vm="104">
        <f>CUBEVALUE("https___pharmaprofi.ru_OLAP_msmdpump.dll OLAP_Demo",$A15,K$10,Срез_Продукты)</f>
        <v>43430010</v>
      </c>
      <c r="L15" s="20" vm="37">
        <f>CUBEVALUE("https___pharmaprofi.ru_OLAP_msmdpump.dll OLAP_Demo",$A15,L$10,Срез_Продукты)</f>
        <v>43430010</v>
      </c>
      <c r="M15" s="20" vm="68">
        <f>CUBEVALUE("https___pharmaprofi.ru_OLAP_msmdpump.dll OLAP_Demo",$A15,M$10,Срез_Продукты)</f>
        <v>43430010</v>
      </c>
      <c r="N15" s="28" vm="107">
        <f>CUBEVALUE("https___pharmaprofi.ru_OLAP_msmdpump.dll OLAP_Demo",$A15,N$10,Срез_Продукты,"[Время].[Годы].["&amp;$A$10&amp;"]")</f>
        <v>43430010</v>
      </c>
    </row>
    <row r="16" spans="1:14" x14ac:dyDescent="0.35">
      <c r="A16" s="15" t="str" vm="7">
        <f>CUBEMEMBER("https___pharmaprofi.ru_OLAP_msmdpump.dll OLAP_Demo","[Measures].[YtdPlan руб]","Y.T.D. план руб")</f>
        <v>Y.T.D. план руб</v>
      </c>
      <c r="B16" s="16" t="str" vm="208">
        <f>CUBEVALUE("https___pharmaprofi.ru_OLAP_msmdpump.dll OLAP_Demo",$A16,B$10,Срез_Продукты)</f>
        <v/>
      </c>
      <c r="C16" s="16" t="str" vm="123">
        <f>CUBEVALUE("https___pharmaprofi.ru_OLAP_msmdpump.dll OLAP_Demo",$A16,C$10,Срез_Продукты)</f>
        <v/>
      </c>
      <c r="D16" s="16" t="str" vm="89">
        <f>CUBEVALUE("https___pharmaprofi.ru_OLAP_msmdpump.dll OLAP_Demo",$A16,D$10,Срез_Продукты)</f>
        <v/>
      </c>
      <c r="E16" s="16" t="str" vm="183">
        <f>CUBEVALUE("https___pharmaprofi.ru_OLAP_msmdpump.dll OLAP_Demo",$A16,E$10,Срез_Продукты)</f>
        <v/>
      </c>
      <c r="F16" s="16" t="str" vm="34">
        <f>CUBEVALUE("https___pharmaprofi.ru_OLAP_msmdpump.dll OLAP_Demo",$A16,F$10,Срез_Продукты)</f>
        <v/>
      </c>
      <c r="G16" s="16" t="str" vm="62">
        <f>CUBEVALUE("https___pharmaprofi.ru_OLAP_msmdpump.dll OLAP_Demo",$A16,G$10,Срез_Продукты)</f>
        <v/>
      </c>
      <c r="H16" s="16" t="str" vm="137">
        <f>CUBEVALUE("https___pharmaprofi.ru_OLAP_msmdpump.dll OLAP_Demo",$A16,H$10,Срез_Продукты)</f>
        <v/>
      </c>
      <c r="I16" s="16" t="str" vm="78">
        <f>CUBEVALUE("https___pharmaprofi.ru_OLAP_msmdpump.dll OLAP_Demo",$A16,I$10,Срез_Продукты)</f>
        <v/>
      </c>
      <c r="J16" s="16" t="str" vm="112">
        <f>CUBEVALUE("https___pharmaprofi.ru_OLAP_msmdpump.dll OLAP_Demo",$A16,J$10,Срез_Продукты)</f>
        <v/>
      </c>
      <c r="K16" s="16" t="str" vm="51">
        <f>CUBEVALUE("https___pharmaprofi.ru_OLAP_msmdpump.dll OLAP_Demo",$A16,K$10,Срез_Продукты)</f>
        <v/>
      </c>
      <c r="L16" s="16" t="str" vm="99">
        <f>CUBEVALUE("https___pharmaprofi.ru_OLAP_msmdpump.dll OLAP_Demo",$A16,L$10,Срез_Продукты)</f>
        <v/>
      </c>
      <c r="M16" s="16" t="str" vm="161">
        <f>CUBEVALUE("https___pharmaprofi.ru_OLAP_msmdpump.dll OLAP_Demo",$A16,M$10,Срез_Продукты)</f>
        <v/>
      </c>
      <c r="N16" s="29" t="str" vm="72">
        <f>CUBEVALUE("https___pharmaprofi.ru_OLAP_msmdpump.dll OLAP_Demo",$A16,N$10,Срез_Продукты,"[Время].[Годы].["&amp;$A$10&amp;"]")</f>
        <v/>
      </c>
    </row>
    <row r="17" spans="1:14" ht="15" thickBot="1" x14ac:dyDescent="0.4">
      <c r="A17" s="14" t="str" vm="21">
        <f>CUBEMEMBER("https___pharmaprofi.ru_OLAP_msmdpump.dll OLAP_Demo","[Measures].[% плана YTD руб]","% плана YTD руб")</f>
        <v>% плана YTD руб</v>
      </c>
      <c r="B17" s="21" t="str" vm="158">
        <f>CUBEVALUE("https___pharmaprofi.ru_OLAP_msmdpump.dll OLAP_Demo",$A17,B$10,Срез_Продукты)</f>
        <v/>
      </c>
      <c r="C17" s="22" t="str" vm="157">
        <f>CUBEVALUE("https___pharmaprofi.ru_OLAP_msmdpump.dll OLAP_Demo",$A17,C$10,Срез_Продукты)</f>
        <v/>
      </c>
      <c r="D17" s="22" t="str" vm="63">
        <f>CUBEVALUE("https___pharmaprofi.ru_OLAP_msmdpump.dll OLAP_Demo",$A17,D$10,Срез_Продукты)</f>
        <v/>
      </c>
      <c r="E17" s="22" t="str" vm="67">
        <f>CUBEVALUE("https___pharmaprofi.ru_OLAP_msmdpump.dll OLAP_Demo",$A17,E$10,Срез_Продукты)</f>
        <v/>
      </c>
      <c r="F17" s="22" t="str" vm="154">
        <f>CUBEVALUE("https___pharmaprofi.ru_OLAP_msmdpump.dll OLAP_Demo",$A17,F$10,Срез_Продукты)</f>
        <v/>
      </c>
      <c r="G17" s="22" t="str" vm="156">
        <f>CUBEVALUE("https___pharmaprofi.ru_OLAP_msmdpump.dll OLAP_Demo",$A17,G$10,Срез_Продукты)</f>
        <v/>
      </c>
      <c r="H17" s="22" t="str" vm="152">
        <f>CUBEVALUE("https___pharmaprofi.ru_OLAP_msmdpump.dll OLAP_Demo",$A17,H$10,Срез_Продукты)</f>
        <v/>
      </c>
      <c r="I17" s="22" t="str" vm="74">
        <f>CUBEVALUE("https___pharmaprofi.ru_OLAP_msmdpump.dll OLAP_Demo",$A17,I$10,Срез_Продукты)</f>
        <v/>
      </c>
      <c r="J17" s="22" t="str" vm="153">
        <f>CUBEVALUE("https___pharmaprofi.ru_OLAP_msmdpump.dll OLAP_Demo",$A17,J$10,Срез_Продукты)</f>
        <v/>
      </c>
      <c r="K17" s="22" t="str" vm="151">
        <f>CUBEVALUE("https___pharmaprofi.ru_OLAP_msmdpump.dll OLAP_Demo",$A17,K$10,Срез_Продукты)</f>
        <v/>
      </c>
      <c r="L17" s="22" t="str" vm="53">
        <f>CUBEVALUE("https___pharmaprofi.ru_OLAP_msmdpump.dll OLAP_Demo",$A17,L$10,Срез_Продукты)</f>
        <v/>
      </c>
      <c r="M17" s="22" t="str" vm="155">
        <f>CUBEVALUE("https___pharmaprofi.ru_OLAP_msmdpump.dll OLAP_Demo",$A17,M$10,Срез_Продукты)</f>
        <v/>
      </c>
      <c r="N17" s="30" t="str" vm="86">
        <f>CUBEVALUE("https___pharmaprofi.ru_OLAP_msmdpump.dll OLAP_Demo",$A17,N$10,Срез_Продукты)</f>
        <v/>
      </c>
    </row>
    <row r="18" spans="1:14" ht="15" thickBot="1" x14ac:dyDescent="0.4">
      <c r="A18" s="45" t="s">
        <v>29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15" thickBot="1" x14ac:dyDescent="0.4">
      <c r="A19" s="18" t="str" vm="6">
        <f>CUBEMEMBER("https___pharmaprofi.ru_OLAP_msmdpump.dll OLAP_Demo","[Measures].[MAT руб]","M.A.T. руб")</f>
        <v>M.A.T. руб</v>
      </c>
      <c r="B19" s="40" vm="203">
        <f>CUBEVALUE("https___pharmaprofi.ru_OLAP_msmdpump.dll OLAP_Demo",$A19,B$10,Срез_Продукты)</f>
        <v>151033500</v>
      </c>
      <c r="C19" s="40" vm="40">
        <f>CUBEVALUE("https___pharmaprofi.ru_OLAP_msmdpump.dll OLAP_Demo",$A19,C$10,Срез_Продукты)</f>
        <v>154737180</v>
      </c>
      <c r="D19" s="40" vm="31">
        <f>CUBEVALUE("https___pharmaprofi.ru_OLAP_msmdpump.dll OLAP_Demo",$A19,D$10,Срез_Продукты)</f>
        <v>150290640</v>
      </c>
      <c r="E19" s="40" vm="180">
        <f>CUBEVALUE("https___pharmaprofi.ru_OLAP_msmdpump.dll OLAP_Demo",$A19,E$10,Срез_Продукты)</f>
        <v>145435350</v>
      </c>
      <c r="F19" s="40" vm="42">
        <f>CUBEVALUE("https___pharmaprofi.ru_OLAP_msmdpump.dll OLAP_Demo",$A19,F$10,Срез_Продукты)</f>
        <v>137089350</v>
      </c>
      <c r="G19" s="40" vm="119">
        <f>CUBEVALUE("https___pharmaprofi.ru_OLAP_msmdpump.dll OLAP_Demo",$A19,G$10,Срез_Продукты)</f>
        <v>120988260</v>
      </c>
      <c r="H19" s="40" vm="138">
        <f>CUBEVALUE("https___pharmaprofi.ru_OLAP_msmdpump.dll OLAP_Demo",$A19,H$10,Срез_Продукты)</f>
        <v>106911660</v>
      </c>
      <c r="I19" s="40" vm="54">
        <f>CUBEVALUE("https___pharmaprofi.ru_OLAP_msmdpump.dll OLAP_Demo",$A19,I$10,Срез_Продукты)</f>
        <v>95702580</v>
      </c>
      <c r="J19" s="40" vm="110">
        <f>CUBEVALUE("https___pharmaprofi.ru_OLAP_msmdpump.dll OLAP_Demo",$A19,J$10,Срез_Продукты)</f>
        <v>86107350</v>
      </c>
      <c r="K19" s="40" vm="117">
        <f>CUBEVALUE("https___pharmaprofi.ru_OLAP_msmdpump.dll OLAP_Demo",$A19,K$10,Срез_Продукты)</f>
        <v>71468730</v>
      </c>
      <c r="L19" s="40" vm="82">
        <f>CUBEVALUE("https___pharmaprofi.ru_OLAP_msmdpump.dll OLAP_Demo",$A19,L$10,Срез_Продукты)</f>
        <v>61279290</v>
      </c>
      <c r="M19" s="40" vm="64">
        <f>CUBEVALUE("https___pharmaprofi.ru_OLAP_msmdpump.dll OLAP_Demo",$A19,M$10,Срез_Продукты)</f>
        <v>43430010</v>
      </c>
      <c r="N19" s="41" t="str" vm="197">
        <f>CUBEVALUE("https___pharmaprofi.ru_OLAP_msmdpump.dll OLAP_Demo",$A19,N$10,Срез_Продукты)</f>
        <v/>
      </c>
    </row>
    <row r="20" spans="1:14" ht="15" thickBot="1" x14ac:dyDescent="0.4"/>
    <row r="21" spans="1:14" ht="19" thickBot="1" x14ac:dyDescent="0.5">
      <c r="A21" s="51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15" thickBot="1" x14ac:dyDescent="0.4">
      <c r="A22" s="48" t="s">
        <v>28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ht="15" thickBot="1" x14ac:dyDescent="0.4">
      <c r="A23" s="12">
        <f>A10</f>
        <v>2019</v>
      </c>
      <c r="B23" s="10" t="str" vm="16">
        <f>CUBEMEMBER("https___pharmaprofi.ru_OLAP_msmdpump.dll OLAP_Demo","[Время].[Месяцы].&amp;["&amp;$A$10&amp;"]&amp;[1]")</f>
        <v>January 2019</v>
      </c>
      <c r="C23" s="10" t="str" vm="12">
        <f>CUBEMEMBER("https___pharmaprofi.ru_OLAP_msmdpump.dll OLAP_Demo","[Время].[Месяцы].&amp;["&amp;$A$10&amp;"]&amp;[2]")</f>
        <v>February 2019</v>
      </c>
      <c r="D23" s="10" t="str" vm="5">
        <f>CUBEMEMBER("https___pharmaprofi.ru_OLAP_msmdpump.dll OLAP_Demo","[Время].[Месяцы].&amp;["&amp;$A$10&amp;"]&amp;[3]")</f>
        <v>March 2019</v>
      </c>
      <c r="E23" s="10" t="str" vm="26">
        <f>CUBEMEMBER("https___pharmaprofi.ru_OLAP_msmdpump.dll OLAP_Demo","[Время].[Месяцы].&amp;["&amp;$A$10&amp;"]&amp;[4]")</f>
        <v>April 2019</v>
      </c>
      <c r="F23" s="10" t="str" vm="15">
        <f>CUBEMEMBER("https___pharmaprofi.ru_OLAP_msmdpump.dll OLAP_Demo","[Время].[Месяцы].&amp;["&amp;$A$10&amp;"]&amp;[5]")</f>
        <v>May 2019</v>
      </c>
      <c r="G23" s="10" t="str" vm="11">
        <f>CUBEMEMBER("https___pharmaprofi.ru_OLAP_msmdpump.dll OLAP_Demo","[Время].[Месяцы].&amp;["&amp;$A$10&amp;"]&amp;[6]")</f>
        <v>June 2019</v>
      </c>
      <c r="H23" s="10" t="str" vm="4">
        <f>CUBEMEMBER("https___pharmaprofi.ru_OLAP_msmdpump.dll OLAP_Demo","[Время].[Месяцы].&amp;["&amp;$A$10&amp;"]&amp;[7]")</f>
        <v>July 2019</v>
      </c>
      <c r="I23" s="10" t="str" vm="25">
        <f>CUBEMEMBER("https___pharmaprofi.ru_OLAP_msmdpump.dll OLAP_Demo","[Время].[Месяцы].&amp;["&amp;$A$10&amp;"]&amp;[8]")</f>
        <v>August 2019</v>
      </c>
      <c r="J23" s="10" t="str" vm="20">
        <f>CUBEMEMBER("https___pharmaprofi.ru_OLAP_msmdpump.dll OLAP_Demo","[Время].[Месяцы].&amp;["&amp;$A$10&amp;"]&amp;[9]")</f>
        <v>September 2019</v>
      </c>
      <c r="K23" s="10" t="str" vm="10">
        <f>CUBEMEMBER("https___pharmaprofi.ru_OLAP_msmdpump.dll OLAP_Demo","[Время].[Месяцы].&amp;["&amp;$A$10&amp;"]&amp;[10]")</f>
        <v>October 2019</v>
      </c>
      <c r="L23" s="10" t="str" vm="3">
        <f>CUBEMEMBER("https___pharmaprofi.ru_OLAP_msmdpump.dll OLAP_Demo","[Время].[Месяцы].&amp;["&amp;$A$10&amp;"]&amp;[11]")</f>
        <v>November 2019</v>
      </c>
      <c r="M23" s="10" t="str" vm="24">
        <f>CUBEMEMBER("https___pharmaprofi.ru_OLAP_msmdpump.dll OLAP_Demo","[Время].[Месяцы].&amp;["&amp;$A$10&amp;"]&amp;[12]")</f>
        <v>December 2019</v>
      </c>
      <c r="N23" s="9" t="str" vm="14">
        <f>CUBEMEMBER("https___pharmaprofi.ru_OLAP_msmdpump.dll OLAP_Demo","[Время].[Время].[All]","Общий итог")</f>
        <v>Общий итог</v>
      </c>
    </row>
    <row r="24" spans="1:14" x14ac:dyDescent="0.35">
      <c r="A24" s="13" t="str" vm="19">
        <f>CUBEMEMBER("https___pharmaprofi.ru_OLAP_msmdpump.dll OLAP_Demo","[Measures].[Продажи уп]")</f>
        <v>Продажи уп</v>
      </c>
      <c r="B24" s="17" vm="166">
        <f>CUBEVALUE("https___pharmaprofi.ru_OLAP_msmdpump.dll OLAP_Demo",$A24,B$10,Срез_Продукты)</f>
        <v>41088</v>
      </c>
      <c r="C24" s="17" vm="84">
        <f>CUBEVALUE("https___pharmaprofi.ru_OLAP_msmdpump.dll OLAP_Demo",$A24,C$10,Срез_Продукты)</f>
        <v>41877</v>
      </c>
      <c r="D24" s="17" vm="171">
        <f>CUBEVALUE("https___pharmaprofi.ru_OLAP_msmdpump.dll OLAP_Demo",$A24,D$10,Срез_Продукты)</f>
        <v>34155</v>
      </c>
      <c r="E24" s="17" vm="169">
        <f>CUBEVALUE("https___pharmaprofi.ru_OLAP_msmdpump.dll OLAP_Demo",$A24,E$10,Срез_Продукты)</f>
        <v>17766</v>
      </c>
      <c r="F24" s="17" t="str" vm="164">
        <f>CUBEVALUE("https___pharmaprofi.ru_OLAP_msmdpump.dll OLAP_Demo",$A24,F$10,Срез_Продукты)</f>
        <v/>
      </c>
      <c r="G24" s="17" t="str" vm="77">
        <f>CUBEVALUE("https___pharmaprofi.ru_OLAP_msmdpump.dll OLAP_Demo",$A24,G$10,Срез_Продукты)</f>
        <v/>
      </c>
      <c r="H24" s="17" t="str" vm="167">
        <f>CUBEVALUE("https___pharmaprofi.ru_OLAP_msmdpump.dll OLAP_Demo",$A24,H$10,Срез_Продукты)</f>
        <v/>
      </c>
      <c r="I24" s="17" t="str" vm="168">
        <f>CUBEVALUE("https___pharmaprofi.ru_OLAP_msmdpump.dll OLAP_Demo",$A24,I$10,Срез_Продукты)</f>
        <v/>
      </c>
      <c r="J24" s="17" t="str" vm="163">
        <f>CUBEVALUE("https___pharmaprofi.ru_OLAP_msmdpump.dll OLAP_Demo",$A24,J$10,Срез_Продукты)</f>
        <v/>
      </c>
      <c r="K24" s="17" t="str" vm="165">
        <f>CUBEVALUE("https___pharmaprofi.ru_OLAP_msmdpump.dll OLAP_Demo",$A24,K$10,Срез_Продукты)</f>
        <v/>
      </c>
      <c r="L24" s="17" t="str" vm="172">
        <f>CUBEVALUE("https___pharmaprofi.ru_OLAP_msmdpump.dll OLAP_Demo",$A24,L$10,Срез_Продукты)</f>
        <v/>
      </c>
      <c r="M24" s="17" t="str" vm="170">
        <f>CUBEVALUE("https___pharmaprofi.ru_OLAP_msmdpump.dll OLAP_Demo",$A24,M$10,Срез_Продукты)</f>
        <v/>
      </c>
      <c r="N24" s="35" vm="55">
        <f>CUBEVALUE("https___pharmaprofi.ru_OLAP_msmdpump.dll OLAP_Demo",$A24,Срез_Продукты,"[Время].[Годы].["&amp;$A$10&amp;"]")</f>
        <v>134886</v>
      </c>
    </row>
    <row r="25" spans="1:14" x14ac:dyDescent="0.35">
      <c r="A25" s="26" t="str" vm="29">
        <f>CUBEMEMBER("https___pharmaprofi.ru_OLAP_msmdpump.dll OLAP_Demo","[Measures].[План уп]")</f>
        <v>План уп</v>
      </c>
      <c r="B25" s="33" t="str" vm="193">
        <f>CUBEVALUE("https___pharmaprofi.ru_OLAP_msmdpump.dll OLAP_Demo",$A25,B$10,Срез_Продукты)</f>
        <v/>
      </c>
      <c r="C25" s="27" t="str" vm="190">
        <f>CUBEVALUE("https___pharmaprofi.ru_OLAP_msmdpump.dll OLAP_Demo",$A25,C$10,Срез_Продукты)</f>
        <v/>
      </c>
      <c r="D25" s="27" t="str" vm="187">
        <f>CUBEVALUE("https___pharmaprofi.ru_OLAP_msmdpump.dll OLAP_Demo",$A25,D$10,Срез_Продукты)</f>
        <v/>
      </c>
      <c r="E25" s="27" t="str" vm="185">
        <f>CUBEVALUE("https___pharmaprofi.ru_OLAP_msmdpump.dll OLAP_Demo",$A25,E$10,Срез_Продукты)</f>
        <v/>
      </c>
      <c r="F25" s="27" t="str" vm="88">
        <f>CUBEVALUE("https___pharmaprofi.ru_OLAP_msmdpump.dll OLAP_Demo",$A25,F$10,Срез_Продукты)</f>
        <v/>
      </c>
      <c r="G25" s="27" t="str" vm="191">
        <f>CUBEVALUE("https___pharmaprofi.ru_OLAP_msmdpump.dll OLAP_Demo",$A25,G$10,Срез_Продукты)</f>
        <v/>
      </c>
      <c r="H25" s="27" t="str" vm="186">
        <f>CUBEVALUE("https___pharmaprofi.ru_OLAP_msmdpump.dll OLAP_Demo",$A25,H$10,Срез_Продукты)</f>
        <v/>
      </c>
      <c r="I25" s="27" t="str" vm="189">
        <f>CUBEVALUE("https___pharmaprofi.ru_OLAP_msmdpump.dll OLAP_Demo",$A25,I$10,Срез_Продукты)</f>
        <v/>
      </c>
      <c r="J25" s="27" t="str" vm="195">
        <f>CUBEVALUE("https___pharmaprofi.ru_OLAP_msmdpump.dll OLAP_Demo",$A25,J$10,Срез_Продукты)</f>
        <v/>
      </c>
      <c r="K25" s="27" t="str" vm="194">
        <f>CUBEVALUE("https___pharmaprofi.ru_OLAP_msmdpump.dll OLAP_Demo",$A25,K$10,Срез_Продукты)</f>
        <v/>
      </c>
      <c r="L25" s="27" t="str" vm="184">
        <f>CUBEVALUE("https___pharmaprofi.ru_OLAP_msmdpump.dll OLAP_Demo",$A25,L$10,Срез_Продукты)</f>
        <v/>
      </c>
      <c r="M25" s="27" t="str" vm="188">
        <f>CUBEVALUE("https___pharmaprofi.ru_OLAP_msmdpump.dll OLAP_Demo",$A25,M$10,Срез_Продукты)</f>
        <v/>
      </c>
      <c r="N25" s="36" t="str" vm="192">
        <f>CUBEVALUE("https___pharmaprofi.ru_OLAP_msmdpump.dll OLAP_Demo",$A25,Срез_Продукты,"[Время].[Годы].["&amp;$A$10&amp;"]")</f>
        <v/>
      </c>
    </row>
    <row r="26" spans="1:14" ht="15" thickBot="1" x14ac:dyDescent="0.4">
      <c r="A26" s="14" t="str" vm="13">
        <f>CUBEMEMBER("https___pharmaprofi.ru_OLAP_msmdpump.dll OLAP_Demo","[Measures].[% плана уп]")</f>
        <v>% плана уп</v>
      </c>
      <c r="B26" s="21" t="str" vm="202">
        <f>CUBEVALUE("https___pharmaprofi.ru_OLAP_msmdpump.dll OLAP_Demo",$A26,B$10,Срез_Продукты)</f>
        <v/>
      </c>
      <c r="C26" s="22" t="str" vm="52">
        <f>CUBEVALUE("https___pharmaprofi.ru_OLAP_msmdpump.dll OLAP_Demo",$A26,C$10,Срез_Продукты)</f>
        <v/>
      </c>
      <c r="D26" s="22" t="str" vm="61">
        <f>CUBEVALUE("https___pharmaprofi.ru_OLAP_msmdpump.dll OLAP_Demo",$A26,D$10,Срез_Продукты)</f>
        <v/>
      </c>
      <c r="E26" s="22" t="str" vm="209">
        <f>CUBEVALUE("https___pharmaprofi.ru_OLAP_msmdpump.dll OLAP_Demo",$A26,E$10,Срез_Продукты)</f>
        <v/>
      </c>
      <c r="F26" s="22" t="str" vm="65">
        <f>CUBEVALUE("https___pharmaprofi.ru_OLAP_msmdpump.dll OLAP_Demo",$A26,F$10,Срез_Продукты)</f>
        <v/>
      </c>
      <c r="G26" s="22" t="str" vm="46">
        <f>CUBEVALUE("https___pharmaprofi.ru_OLAP_msmdpump.dll OLAP_Demo",$A26,G$10,Срез_Продукты)</f>
        <v/>
      </c>
      <c r="H26" s="22" t="str" vm="142">
        <f>CUBEVALUE("https___pharmaprofi.ru_OLAP_msmdpump.dll OLAP_Demo",$A26,H$10,Срез_Продукты)</f>
        <v/>
      </c>
      <c r="I26" s="22" t="str" vm="175">
        <f>CUBEVALUE("https___pharmaprofi.ru_OLAP_msmdpump.dll OLAP_Demo",$A26,I$10,Срез_Продукты)</f>
        <v/>
      </c>
      <c r="J26" s="22" t="str" vm="73">
        <f>CUBEVALUE("https___pharmaprofi.ru_OLAP_msmdpump.dll OLAP_Demo",$A26,J$10,Срез_Продукты)</f>
        <v/>
      </c>
      <c r="K26" s="22" t="str" vm="140">
        <f>CUBEVALUE("https___pharmaprofi.ru_OLAP_msmdpump.dll OLAP_Demo",$A26,K$10,Срез_Продукты)</f>
        <v/>
      </c>
      <c r="L26" s="22" t="str" vm="50">
        <f>CUBEVALUE("https___pharmaprofi.ru_OLAP_msmdpump.dll OLAP_Demo",$A26,L$10,Срез_Продукты)</f>
        <v/>
      </c>
      <c r="M26" s="22" t="str" vm="210">
        <f>CUBEVALUE("https___pharmaprofi.ru_OLAP_msmdpump.dll OLAP_Demo",$A26,M$10,Срез_Продукты)</f>
        <v/>
      </c>
      <c r="N26" s="38" t="str" vm="141">
        <f>CUBEVALUE("https___pharmaprofi.ru_OLAP_msmdpump.dll OLAP_Demo",$A26,N$10,Срез_Продукты,"[Время].[Годы].["&amp;$A$10&amp;"]")</f>
        <v/>
      </c>
    </row>
    <row r="27" spans="1:14" ht="15" thickBot="1" x14ac:dyDescent="0.4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x14ac:dyDescent="0.35">
      <c r="A28" s="19" t="str" vm="28">
        <f>CUBEMEMBER("https___pharmaprofi.ru_OLAP_msmdpump.dll OLAP_Demo","[Measures].[YtdSales уп]","Y.T.D. продажи уп")</f>
        <v>Y.T.D. продажи уп</v>
      </c>
      <c r="B28" s="20" vm="200">
        <f>CUBEVALUE("https___pharmaprofi.ru_OLAP_msmdpump.dll OLAP_Demo",$A28,B$10,Срез_Продукты)</f>
        <v>41088</v>
      </c>
      <c r="C28" s="20" vm="124">
        <f>CUBEVALUE("https___pharmaprofi.ru_OLAP_msmdpump.dll OLAP_Demo",$A28,C$10,Срез_Продукты)</f>
        <v>82965</v>
      </c>
      <c r="D28" s="20" vm="33">
        <f>CUBEVALUE("https___pharmaprofi.ru_OLAP_msmdpump.dll OLAP_Demo",$A28,D$10,Срез_Продукты)</f>
        <v>117120</v>
      </c>
      <c r="E28" s="20" vm="178">
        <f>CUBEVALUE("https___pharmaprofi.ru_OLAP_msmdpump.dll OLAP_Demo",$A28,E$10,Срез_Продукты)</f>
        <v>134886</v>
      </c>
      <c r="F28" s="20" vm="36">
        <f>CUBEVALUE("https___pharmaprofi.ru_OLAP_msmdpump.dll OLAP_Demo",$A28,F$10,Срез_Продукты)</f>
        <v>134886</v>
      </c>
      <c r="G28" s="20" vm="120">
        <f>CUBEVALUE("https___pharmaprofi.ru_OLAP_msmdpump.dll OLAP_Demo",$A28,G$10,Срез_Продукты)</f>
        <v>134886</v>
      </c>
      <c r="H28" s="20" vm="44">
        <f>CUBEVALUE("https___pharmaprofi.ru_OLAP_msmdpump.dll OLAP_Demo",$A28,H$10,Срез_Продукты)</f>
        <v>134886</v>
      </c>
      <c r="I28" s="20" vm="59">
        <f>CUBEVALUE("https___pharmaprofi.ru_OLAP_msmdpump.dll OLAP_Demo",$A28,I$10,Срез_Продукты)</f>
        <v>134886</v>
      </c>
      <c r="J28" s="20" vm="38">
        <f>CUBEVALUE("https___pharmaprofi.ru_OLAP_msmdpump.dll OLAP_Demo",$A28,J$10,Срез_Продукты)</f>
        <v>134886</v>
      </c>
      <c r="K28" s="20" vm="116">
        <f>CUBEVALUE("https___pharmaprofi.ru_OLAP_msmdpump.dll OLAP_Demo",$A28,K$10,Срез_Продукты)</f>
        <v>134886</v>
      </c>
      <c r="L28" s="20" vm="48">
        <f>CUBEVALUE("https___pharmaprofi.ru_OLAP_msmdpump.dll OLAP_Demo",$A28,L$10,Срез_Продукты)</f>
        <v>134886</v>
      </c>
      <c r="M28" s="20" vm="162">
        <f>CUBEVALUE("https___pharmaprofi.ru_OLAP_msmdpump.dll OLAP_Demo",$A28,M$10,Срез_Продукты)</f>
        <v>134886</v>
      </c>
      <c r="N28" s="28" vm="199">
        <f>CUBEVALUE("https___pharmaprofi.ru_OLAP_msmdpump.dll OLAP_Demo",$A28,N$10,Срез_Продукты,"[Время].[Годы].["&amp;$A$10&amp;"]")</f>
        <v>134886</v>
      </c>
    </row>
    <row r="29" spans="1:14" x14ac:dyDescent="0.35">
      <c r="A29" s="15" t="str" vm="18">
        <f>CUBEMEMBER("https___pharmaprofi.ru_OLAP_msmdpump.dll OLAP_Demo","[Measures].[YtdPlan уп]","Y.T.D. план уп")</f>
        <v>Y.T.D. план уп</v>
      </c>
      <c r="B29" s="16" t="str" vm="149">
        <f>CUBEVALUE("https___pharmaprofi.ru_OLAP_msmdpump.dll OLAP_Demo",$A29,B$10,Срез_Продукты)</f>
        <v/>
      </c>
      <c r="C29" s="16" t="str" vm="146">
        <f>CUBEVALUE("https___pharmaprofi.ru_OLAP_msmdpump.dll OLAP_Demo",$A29,C$10,Срез_Продукты)</f>
        <v/>
      </c>
      <c r="D29" s="16" t="str" vm="45">
        <f>CUBEVALUE("https___pharmaprofi.ru_OLAP_msmdpump.dll OLAP_Demo",$A29,D$10,Срез_Продукты)</f>
        <v/>
      </c>
      <c r="E29" s="16" t="str" vm="177">
        <f>CUBEVALUE("https___pharmaprofi.ru_OLAP_msmdpump.dll OLAP_Demo",$A29,E$10,Срез_Продукты)</f>
        <v/>
      </c>
      <c r="F29" s="16" t="str" vm="79">
        <f>CUBEVALUE("https___pharmaprofi.ru_OLAP_msmdpump.dll OLAP_Demo",$A29,F$10,Срез_Продукты)</f>
        <v/>
      </c>
      <c r="G29" s="16" t="str" vm="147">
        <f>CUBEVALUE("https___pharmaprofi.ru_OLAP_msmdpump.dll OLAP_Demo",$A29,G$10,Срез_Продукты)</f>
        <v/>
      </c>
      <c r="H29" s="16" t="str" vm="143">
        <f>CUBEVALUE("https___pharmaprofi.ru_OLAP_msmdpump.dll OLAP_Demo",$A29,H$10,Срез_Продукты)</f>
        <v/>
      </c>
      <c r="I29" s="16" t="str" vm="66">
        <f>CUBEVALUE("https___pharmaprofi.ru_OLAP_msmdpump.dll OLAP_Demo",$A29,I$10,Срез_Продукты)</f>
        <v/>
      </c>
      <c r="J29" s="16" t="str" vm="145">
        <f>CUBEVALUE("https___pharmaprofi.ru_OLAP_msmdpump.dll OLAP_Demo",$A29,J$10,Срез_Продукты)</f>
        <v/>
      </c>
      <c r="K29" s="16" t="str" vm="148">
        <f>CUBEVALUE("https___pharmaprofi.ru_OLAP_msmdpump.dll OLAP_Demo",$A29,K$10,Срез_Продукты)</f>
        <v/>
      </c>
      <c r="L29" s="16" t="str" vm="144">
        <f>CUBEVALUE("https___pharmaprofi.ru_OLAP_msmdpump.dll OLAP_Demo",$A29,L$10,Срез_Продукты)</f>
        <v/>
      </c>
      <c r="M29" s="16" t="str" vm="47">
        <f>CUBEVALUE("https___pharmaprofi.ru_OLAP_msmdpump.dll OLAP_Demo",$A29,M$10,Срез_Продукты)</f>
        <v/>
      </c>
      <c r="N29" s="29" t="str" vm="150">
        <f>CUBEVALUE("https___pharmaprofi.ru_OLAP_msmdpump.dll OLAP_Demo",$A29,N$10,Срез_Продукты,"[Время].[Годы].["&amp;$A$10&amp;"]")</f>
        <v/>
      </c>
    </row>
    <row r="30" spans="1:14" ht="15" thickBot="1" x14ac:dyDescent="0.4">
      <c r="A30" s="14" t="str" vm="27">
        <f>CUBEMEMBER("https___pharmaprofi.ru_OLAP_msmdpump.dll OLAP_Demo","[Measures].[% плана YTD уп]","% плана YTD уп")</f>
        <v>% плана YTD уп</v>
      </c>
      <c r="B30" s="21" t="str" vm="205">
        <f>CUBEVALUE("https___pharmaprofi.ru_OLAP_msmdpump.dll OLAP_Demo",$A30,B$10,Срез_Продукты)</f>
        <v/>
      </c>
      <c r="C30" s="22" t="str" vm="126">
        <f>CUBEVALUE("https___pharmaprofi.ru_OLAP_msmdpump.dll OLAP_Demo",$A30,C$10,Срез_Продукты)</f>
        <v/>
      </c>
      <c r="D30" s="22" t="str" vm="30">
        <f>CUBEVALUE("https___pharmaprofi.ru_OLAP_msmdpump.dll OLAP_Demo",$A30,D$10,Срез_Продукты)</f>
        <v/>
      </c>
      <c r="E30" s="22" t="str" vm="181">
        <f>CUBEVALUE("https___pharmaprofi.ru_OLAP_msmdpump.dll OLAP_Demo",$A30,E$10,Срез_Продукты)</f>
        <v/>
      </c>
      <c r="F30" s="22" t="str" vm="100">
        <f>CUBEVALUE("https___pharmaprofi.ru_OLAP_msmdpump.dll OLAP_Demo",$A30,F$10,Срез_Продукты)</f>
        <v/>
      </c>
      <c r="G30" s="22" t="str" vm="122">
        <f>CUBEVALUE("https___pharmaprofi.ru_OLAP_msmdpump.dll OLAP_Demo",$A30,G$10,Срез_Продукты)</f>
        <v/>
      </c>
      <c r="H30" s="22" t="str" vm="139">
        <f>CUBEVALUE("https___pharmaprofi.ru_OLAP_msmdpump.dll OLAP_Demo",$A30,H$10,Срез_Продукты)</f>
        <v/>
      </c>
      <c r="I30" s="22" t="str" vm="173">
        <f>CUBEVALUE("https___pharmaprofi.ru_OLAP_msmdpump.dll OLAP_Demo",$A30,I$10,Срез_Продукты)</f>
        <v/>
      </c>
      <c r="J30" s="22" t="str" vm="81">
        <f>CUBEVALUE("https___pharmaprofi.ru_OLAP_msmdpump.dll OLAP_Demo",$A30,J$10,Срез_Продукты)</f>
        <v/>
      </c>
      <c r="K30" s="22" t="str" vm="115">
        <f>CUBEVALUE("https___pharmaprofi.ru_OLAP_msmdpump.dll OLAP_Demo",$A30,K$10,Срез_Продукты)</f>
        <v/>
      </c>
      <c r="L30" s="22" t="str" vm="43">
        <f>CUBEVALUE("https___pharmaprofi.ru_OLAP_msmdpump.dll OLAP_Demo",$A30,L$10,Срез_Продукты)</f>
        <v/>
      </c>
      <c r="M30" s="22" t="str" vm="58">
        <f>CUBEVALUE("https___pharmaprofi.ru_OLAP_msmdpump.dll OLAP_Demo",$A30,M$10,Срез_Продукты)</f>
        <v/>
      </c>
      <c r="N30" s="31" t="str" vm="87">
        <f>CUBEVALUE("https___pharmaprofi.ru_OLAP_msmdpump.dll OLAP_Demo",$A30,N$10,Срез_Продукты)</f>
        <v/>
      </c>
    </row>
    <row r="31" spans="1:14" ht="15" thickBot="1" x14ac:dyDescent="0.4">
      <c r="A31" s="4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2" spans="1:14" ht="15" thickBot="1" x14ac:dyDescent="0.4">
      <c r="A32" s="18" t="str" vm="17">
        <f>CUBEMEMBER("https___pharmaprofi.ru_OLAP_msmdpump.dll OLAP_Demo","[Measures].[MAT уп]","M.A.T. уп")</f>
        <v>M.A.T. уп</v>
      </c>
      <c r="B32" s="40" vm="134">
        <f>CUBEVALUE("https___pharmaprofi.ru_OLAP_msmdpump.dll OLAP_Demo",$A32,B$10,Срез_Продукты)</f>
        <v>525087</v>
      </c>
      <c r="C32" s="40" vm="128">
        <f>CUBEVALUE("https___pharmaprofi.ru_OLAP_msmdpump.dll OLAP_Demo",$A32,C$10,Срез_Продукты)</f>
        <v>529668</v>
      </c>
      <c r="D32" s="40" vm="131">
        <f>CUBEVALUE("https___pharmaprofi.ru_OLAP_msmdpump.dll OLAP_Demo",$A32,D$10,Срез_Продукты)</f>
        <v>504684</v>
      </c>
      <c r="E32" s="40" vm="85">
        <f>CUBEVALUE("https___pharmaprofi.ru_OLAP_msmdpump.dll OLAP_Demo",$A32,E$10,Срез_Продукты)</f>
        <v>480885</v>
      </c>
      <c r="F32" s="40" vm="132">
        <f>CUBEVALUE("https___pharmaprofi.ru_OLAP_msmdpump.dll OLAP_Demo",$A32,F$10,Срез_Продукты)</f>
        <v>448785</v>
      </c>
      <c r="G32" s="40" vm="129">
        <f>CUBEVALUE("https___pharmaprofi.ru_OLAP_msmdpump.dll OLAP_Demo",$A32,G$10,Срез_Продукты)</f>
        <v>393264</v>
      </c>
      <c r="H32" s="40" vm="49">
        <f>CUBEVALUE("https___pharmaprofi.ru_OLAP_msmdpump.dll OLAP_Demo",$A32,H$10,Срез_Продукты)</f>
        <v>344724</v>
      </c>
      <c r="I32" s="40" vm="136">
        <f>CUBEVALUE("https___pharmaprofi.ru_OLAP_msmdpump.dll OLAP_Demo",$A32,I$10,Срез_Продукты)</f>
        <v>306072</v>
      </c>
      <c r="J32" s="40" vm="130">
        <f>CUBEVALUE("https___pharmaprofi.ru_OLAP_msmdpump.dll OLAP_Demo",$A32,J$10,Срез_Продукты)</f>
        <v>272985</v>
      </c>
      <c r="K32" s="40" vm="71">
        <f>CUBEVALUE("https___pharmaprofi.ru_OLAP_msmdpump.dll OLAP_Demo",$A32,K$10,Срез_Продукты)</f>
        <v>222507</v>
      </c>
      <c r="L32" s="40" vm="133">
        <f>CUBEVALUE("https___pharmaprofi.ru_OLAP_msmdpump.dll OLAP_Demo",$A32,L$10,Срез_Продукты)</f>
        <v>190665</v>
      </c>
      <c r="M32" s="40" vm="135">
        <f>CUBEVALUE("https___pharmaprofi.ru_OLAP_msmdpump.dll OLAP_Demo",$A32,M$10,Срез_Продукты)</f>
        <v>134886</v>
      </c>
      <c r="N32" s="39" t="str" vm="196">
        <f>CUBEVALUE("https___pharmaprofi.ru_OLAP_msmdpump.dll OLAP_Demo",$A32,N$10,Срез_Продукты)</f>
        <v/>
      </c>
    </row>
    <row r="37" spans="2:2" ht="15" thickBot="1" x14ac:dyDescent="0.4"/>
    <row r="38" spans="2:2" ht="15" thickBot="1" x14ac:dyDescent="0.4">
      <c r="B38" s="40"/>
    </row>
  </sheetData>
  <mergeCells count="8">
    <mergeCell ref="A27:N27"/>
    <mergeCell ref="A22:N22"/>
    <mergeCell ref="A31:N31"/>
    <mergeCell ref="A8:N8"/>
    <mergeCell ref="A14:N14"/>
    <mergeCell ref="A18:N18"/>
    <mergeCell ref="A9:N9"/>
    <mergeCell ref="A21:N21"/>
  </mergeCells>
  <dataValidations count="1">
    <dataValidation type="list" allowBlank="1" showInputMessage="1" showErrorMessage="1" sqref="A10" xr:uid="{64BCD6E4-71C2-485B-9555-53FA10DE8CF0}">
      <formula1>"2015,2016,2017,2018,2019"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94C2-E6BF-4E63-9CAB-7DC3C1BF0067}">
  <dimension ref="A2:T508"/>
  <sheetViews>
    <sheetView workbookViewId="0">
      <selection activeCell="C16" sqref="C16"/>
    </sheetView>
  </sheetViews>
  <sheetFormatPr defaultColWidth="14.26953125" defaultRowHeight="14.5" x14ac:dyDescent="0.35"/>
  <cols>
    <col min="1" max="1" width="30.26953125" customWidth="1"/>
    <col min="2" max="2" width="24.1796875" customWidth="1"/>
    <col min="3" max="3" width="18.54296875" customWidth="1"/>
    <col min="4" max="4" width="24.453125" customWidth="1"/>
    <col min="5" max="5" width="38.7265625" bestFit="1" customWidth="1"/>
    <col min="6" max="17" width="13.453125" bestFit="1" customWidth="1"/>
    <col min="18" max="18" width="18.1796875" bestFit="1" customWidth="1"/>
    <col min="19" max="20" width="16.81640625" bestFit="1" customWidth="1"/>
    <col min="21" max="21" width="10.81640625" bestFit="1" customWidth="1"/>
    <col min="22" max="22" width="12.1796875" bestFit="1" customWidth="1"/>
    <col min="23" max="23" width="13.453125" bestFit="1" customWidth="1"/>
    <col min="24" max="24" width="10.81640625" bestFit="1" customWidth="1"/>
    <col min="25" max="25" width="12.1796875" bestFit="1" customWidth="1"/>
    <col min="26" max="26" width="18.1796875" bestFit="1" customWidth="1"/>
    <col min="27" max="27" width="14" bestFit="1" customWidth="1"/>
    <col min="28" max="28" width="16.81640625" bestFit="1" customWidth="1"/>
    <col min="29" max="29" width="12.26953125" bestFit="1" customWidth="1"/>
    <col min="30" max="30" width="13.453125" bestFit="1" customWidth="1"/>
    <col min="31" max="31" width="10.81640625" bestFit="1" customWidth="1"/>
    <col min="32" max="32" width="12.1796875" bestFit="1" customWidth="1"/>
    <col min="33" max="33" width="10.81640625" bestFit="1" customWidth="1"/>
    <col min="34" max="34" width="18.1796875" bestFit="1" customWidth="1"/>
    <col min="35" max="35" width="14" bestFit="1" customWidth="1"/>
    <col min="36" max="36" width="16.81640625" bestFit="1" customWidth="1"/>
    <col min="37" max="37" width="14.7265625" bestFit="1" customWidth="1"/>
    <col min="38" max="38" width="13.453125" bestFit="1" customWidth="1"/>
    <col min="39" max="39" width="10.81640625" bestFit="1" customWidth="1"/>
    <col min="40" max="40" width="12.1796875" bestFit="1" customWidth="1"/>
    <col min="41" max="41" width="10.81640625" bestFit="1" customWidth="1"/>
    <col min="42" max="42" width="18.1796875" bestFit="1" customWidth="1"/>
    <col min="43" max="43" width="14" bestFit="1" customWidth="1"/>
    <col min="44" max="44" width="16.81640625" bestFit="1" customWidth="1"/>
    <col min="45" max="45" width="14.7265625" bestFit="1" customWidth="1"/>
    <col min="46" max="46" width="13.453125" bestFit="1" customWidth="1"/>
    <col min="47" max="47" width="10.81640625" bestFit="1" customWidth="1"/>
    <col min="48" max="48" width="12.1796875" bestFit="1" customWidth="1"/>
    <col min="49" max="49" width="10.81640625" bestFit="1" customWidth="1"/>
    <col min="50" max="50" width="18.1796875" bestFit="1" customWidth="1"/>
    <col min="51" max="51" width="14" bestFit="1" customWidth="1"/>
    <col min="52" max="52" width="16.81640625" bestFit="1" customWidth="1"/>
    <col min="53" max="53" width="14.7265625" bestFit="1" customWidth="1"/>
  </cols>
  <sheetData>
    <row r="2" spans="1:20" x14ac:dyDescent="0.35">
      <c r="A2" s="1" t="s">
        <v>41</v>
      </c>
      <c r="B2" t="s" vm="1">
        <v>137</v>
      </c>
    </row>
    <row r="3" spans="1:20" x14ac:dyDescent="0.35">
      <c r="A3" s="1" t="s">
        <v>42</v>
      </c>
      <c r="B3" t="s" vm="2">
        <v>35</v>
      </c>
    </row>
    <row r="5" spans="1:20" x14ac:dyDescent="0.35">
      <c r="F5" s="1" t="s">
        <v>91</v>
      </c>
      <c r="G5" s="1" t="s">
        <v>92</v>
      </c>
      <c r="H5" s="1" t="s">
        <v>93</v>
      </c>
      <c r="I5" s="1" t="s">
        <v>94</v>
      </c>
    </row>
    <row r="6" spans="1:20" x14ac:dyDescent="0.35"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4</v>
      </c>
      <c r="S6" t="s">
        <v>39</v>
      </c>
      <c r="T6" t="s">
        <v>5</v>
      </c>
    </row>
    <row r="7" spans="1:20" x14ac:dyDescent="0.35">
      <c r="F7" t="s">
        <v>13</v>
      </c>
      <c r="G7" t="s">
        <v>13</v>
      </c>
      <c r="H7" t="s">
        <v>13</v>
      </c>
      <c r="I7" t="s">
        <v>13</v>
      </c>
      <c r="J7" t="s">
        <v>13</v>
      </c>
      <c r="K7" t="s">
        <v>13</v>
      </c>
      <c r="L7" t="s">
        <v>13</v>
      </c>
      <c r="M7" t="s">
        <v>13</v>
      </c>
      <c r="N7" t="s">
        <v>13</v>
      </c>
      <c r="O7" t="s">
        <v>14</v>
      </c>
      <c r="P7" t="s">
        <v>14</v>
      </c>
      <c r="Q7" t="s">
        <v>14</v>
      </c>
    </row>
    <row r="8" spans="1:20" x14ac:dyDescent="0.35">
      <c r="F8" t="s">
        <v>36</v>
      </c>
      <c r="G8" t="s">
        <v>36</v>
      </c>
      <c r="H8" t="s">
        <v>36</v>
      </c>
      <c r="I8" t="s">
        <v>37</v>
      </c>
      <c r="J8" t="s">
        <v>37</v>
      </c>
      <c r="K8" t="s">
        <v>37</v>
      </c>
      <c r="L8" t="s">
        <v>38</v>
      </c>
      <c r="M8" t="s">
        <v>38</v>
      </c>
      <c r="N8" t="s">
        <v>38</v>
      </c>
      <c r="O8" t="s">
        <v>32</v>
      </c>
      <c r="P8" t="s">
        <v>32</v>
      </c>
      <c r="Q8" t="s">
        <v>32</v>
      </c>
    </row>
    <row r="9" spans="1:20" x14ac:dyDescent="0.35">
      <c r="A9" s="1" t="s">
        <v>95</v>
      </c>
      <c r="B9" s="1" t="s">
        <v>122</v>
      </c>
      <c r="C9" s="1" t="s">
        <v>99</v>
      </c>
      <c r="D9" s="1" t="s">
        <v>98</v>
      </c>
      <c r="E9" s="1" t="s">
        <v>96</v>
      </c>
      <c r="F9" t="s">
        <v>3</v>
      </c>
      <c r="G9" t="s">
        <v>40</v>
      </c>
      <c r="H9" t="s">
        <v>6</v>
      </c>
      <c r="I9" t="s">
        <v>3</v>
      </c>
      <c r="J9" t="s">
        <v>40</v>
      </c>
      <c r="K9" t="s">
        <v>6</v>
      </c>
      <c r="L9" t="s">
        <v>3</v>
      </c>
      <c r="M9" t="s">
        <v>40</v>
      </c>
      <c r="N9" t="s">
        <v>6</v>
      </c>
      <c r="O9" t="s">
        <v>3</v>
      </c>
      <c r="P9" t="s">
        <v>40</v>
      </c>
      <c r="Q9" t="s">
        <v>6</v>
      </c>
    </row>
    <row r="10" spans="1:20" x14ac:dyDescent="0.35">
      <c r="A10" t="s">
        <v>143</v>
      </c>
      <c r="B10" t="s">
        <v>124</v>
      </c>
      <c r="C10" t="s">
        <v>125</v>
      </c>
      <c r="D10" t="s">
        <v>144</v>
      </c>
      <c r="E10" t="s">
        <v>145</v>
      </c>
      <c r="F10" s="2">
        <v>4050</v>
      </c>
      <c r="G10" s="2">
        <v>15</v>
      </c>
      <c r="H10" s="7"/>
      <c r="I10" s="2"/>
      <c r="J10" s="2"/>
      <c r="K10" s="7"/>
      <c r="L10" s="2"/>
      <c r="M10" s="2"/>
      <c r="N10" s="7"/>
      <c r="O10" s="2"/>
      <c r="P10" s="2"/>
      <c r="Q10" s="7"/>
      <c r="R10" s="2">
        <v>4050</v>
      </c>
      <c r="S10" s="2">
        <v>15</v>
      </c>
      <c r="T10" s="7"/>
    </row>
    <row r="11" spans="1:20" x14ac:dyDescent="0.35">
      <c r="A11" t="s">
        <v>143</v>
      </c>
      <c r="B11" t="s">
        <v>131</v>
      </c>
      <c r="C11" t="s">
        <v>132</v>
      </c>
      <c r="D11" t="s">
        <v>146</v>
      </c>
      <c r="E11" t="s">
        <v>147</v>
      </c>
      <c r="F11" s="2">
        <v>-3240</v>
      </c>
      <c r="G11" s="2">
        <v>-12</v>
      </c>
      <c r="H11" s="7"/>
      <c r="I11" s="2"/>
      <c r="J11" s="2"/>
      <c r="K11" s="7"/>
      <c r="L11" s="2"/>
      <c r="M11" s="2"/>
      <c r="N11" s="7"/>
      <c r="O11" s="2"/>
      <c r="P11" s="2"/>
      <c r="Q11" s="7"/>
      <c r="R11" s="2">
        <v>-3240</v>
      </c>
      <c r="S11" s="2">
        <v>-12</v>
      </c>
      <c r="T11" s="7"/>
    </row>
    <row r="12" spans="1:20" x14ac:dyDescent="0.35">
      <c r="A12" t="s">
        <v>143</v>
      </c>
      <c r="B12" t="s">
        <v>148</v>
      </c>
      <c r="C12" t="s">
        <v>149</v>
      </c>
      <c r="E12" t="s">
        <v>150</v>
      </c>
      <c r="F12" s="2">
        <v>-1620</v>
      </c>
      <c r="G12" s="2">
        <v>-6</v>
      </c>
      <c r="H12" s="7"/>
      <c r="I12" s="2"/>
      <c r="J12" s="2"/>
      <c r="K12" s="7"/>
      <c r="L12" s="2"/>
      <c r="M12" s="2"/>
      <c r="N12" s="7"/>
      <c r="O12" s="2"/>
      <c r="P12" s="2"/>
      <c r="Q12" s="7"/>
      <c r="R12" s="2">
        <v>-1620</v>
      </c>
      <c r="S12" s="2">
        <v>-6</v>
      </c>
      <c r="T12" s="7"/>
    </row>
    <row r="13" spans="1:20" x14ac:dyDescent="0.35">
      <c r="A13" t="s">
        <v>143</v>
      </c>
      <c r="B13" t="s">
        <v>151</v>
      </c>
      <c r="C13" t="s">
        <v>152</v>
      </c>
      <c r="D13" t="s">
        <v>153</v>
      </c>
      <c r="E13" t="s">
        <v>154</v>
      </c>
      <c r="F13" s="2">
        <v>1620</v>
      </c>
      <c r="G13" s="2">
        <v>6</v>
      </c>
      <c r="H13" s="7"/>
      <c r="I13" s="2"/>
      <c r="J13" s="2"/>
      <c r="K13" s="7"/>
      <c r="L13" s="2"/>
      <c r="M13" s="2"/>
      <c r="N13" s="7"/>
      <c r="O13" s="2"/>
      <c r="P13" s="2"/>
      <c r="Q13" s="7"/>
      <c r="R13" s="2">
        <v>1620</v>
      </c>
      <c r="S13" s="2">
        <v>6</v>
      </c>
      <c r="T13" s="7"/>
    </row>
    <row r="14" spans="1:20" x14ac:dyDescent="0.35">
      <c r="A14" t="s">
        <v>43</v>
      </c>
      <c r="B14" t="s">
        <v>97</v>
      </c>
      <c r="C14" t="s">
        <v>100</v>
      </c>
      <c r="E14" t="s">
        <v>155</v>
      </c>
      <c r="F14" s="2">
        <v>24300</v>
      </c>
      <c r="G14" s="2">
        <v>81</v>
      </c>
      <c r="H14" s="7"/>
      <c r="I14" s="2">
        <v>36480</v>
      </c>
      <c r="J14" s="2">
        <v>135</v>
      </c>
      <c r="K14" s="7"/>
      <c r="L14" s="2">
        <v>20460</v>
      </c>
      <c r="M14" s="2">
        <v>75</v>
      </c>
      <c r="N14" s="7"/>
      <c r="O14" s="2">
        <v>54045</v>
      </c>
      <c r="P14" s="2">
        <v>186</v>
      </c>
      <c r="Q14" s="7"/>
      <c r="R14" s="2">
        <v>135285</v>
      </c>
      <c r="S14" s="2">
        <v>477</v>
      </c>
      <c r="T14" s="7"/>
    </row>
    <row r="15" spans="1:20" x14ac:dyDescent="0.35">
      <c r="A15" t="s">
        <v>43</v>
      </c>
      <c r="B15" t="s">
        <v>97</v>
      </c>
      <c r="C15" t="s">
        <v>113</v>
      </c>
      <c r="E15" t="s">
        <v>156</v>
      </c>
      <c r="F15" s="2">
        <v>3240</v>
      </c>
      <c r="G15" s="2">
        <v>12</v>
      </c>
      <c r="H15" s="7"/>
      <c r="I15" s="2">
        <v>2430</v>
      </c>
      <c r="J15" s="2">
        <v>9</v>
      </c>
      <c r="K15" s="7"/>
      <c r="L15" s="2">
        <v>3240</v>
      </c>
      <c r="M15" s="2">
        <v>12</v>
      </c>
      <c r="N15" s="7"/>
      <c r="O15" s="2">
        <v>1740</v>
      </c>
      <c r="P15" s="2">
        <v>6</v>
      </c>
      <c r="Q15" s="7"/>
      <c r="R15" s="2">
        <v>10650</v>
      </c>
      <c r="S15" s="2">
        <v>39</v>
      </c>
      <c r="T15" s="7"/>
    </row>
    <row r="16" spans="1:20" x14ac:dyDescent="0.35">
      <c r="A16" t="s">
        <v>43</v>
      </c>
      <c r="B16" t="s">
        <v>97</v>
      </c>
      <c r="C16" t="s">
        <v>105</v>
      </c>
      <c r="E16" t="s">
        <v>157</v>
      </c>
      <c r="F16" s="2">
        <v>3210</v>
      </c>
      <c r="G16" s="2">
        <v>12</v>
      </c>
      <c r="H16" s="7"/>
      <c r="I16" s="2">
        <v>4050</v>
      </c>
      <c r="J16" s="2">
        <v>15</v>
      </c>
      <c r="K16" s="7"/>
      <c r="L16" s="2">
        <v>4830</v>
      </c>
      <c r="M16" s="2">
        <v>18</v>
      </c>
      <c r="N16" s="7"/>
      <c r="O16" s="2">
        <v>3450</v>
      </c>
      <c r="P16" s="2">
        <v>12</v>
      </c>
      <c r="Q16" s="7"/>
      <c r="R16" s="2">
        <v>15540</v>
      </c>
      <c r="S16" s="2">
        <v>57</v>
      </c>
      <c r="T16" s="7"/>
    </row>
    <row r="17" spans="1:20" x14ac:dyDescent="0.35">
      <c r="A17" t="s">
        <v>43</v>
      </c>
      <c r="B17" t="s">
        <v>97</v>
      </c>
      <c r="C17" t="s">
        <v>116</v>
      </c>
      <c r="E17" t="s">
        <v>158</v>
      </c>
      <c r="F17" s="2">
        <v>780</v>
      </c>
      <c r="G17" s="2">
        <v>3</v>
      </c>
      <c r="H17" s="7"/>
      <c r="I17" s="2">
        <v>5640</v>
      </c>
      <c r="J17" s="2">
        <v>21</v>
      </c>
      <c r="K17" s="7"/>
      <c r="L17" s="2">
        <v>11310</v>
      </c>
      <c r="M17" s="2">
        <v>42</v>
      </c>
      <c r="N17" s="7"/>
      <c r="O17" s="2">
        <v>6960</v>
      </c>
      <c r="P17" s="2">
        <v>24</v>
      </c>
      <c r="Q17" s="7"/>
      <c r="R17" s="2">
        <v>24690</v>
      </c>
      <c r="S17" s="2">
        <v>90</v>
      </c>
      <c r="T17" s="7"/>
    </row>
    <row r="18" spans="1:20" x14ac:dyDescent="0.35">
      <c r="A18" t="s">
        <v>43</v>
      </c>
      <c r="B18" t="s">
        <v>97</v>
      </c>
      <c r="C18" t="s">
        <v>113</v>
      </c>
      <c r="E18" t="s">
        <v>159</v>
      </c>
      <c r="F18" s="2">
        <v>810</v>
      </c>
      <c r="G18" s="2">
        <v>3</v>
      </c>
      <c r="H18" s="7"/>
      <c r="I18" s="2">
        <v>3240</v>
      </c>
      <c r="J18" s="2">
        <v>12</v>
      </c>
      <c r="K18" s="7"/>
      <c r="L18" s="2">
        <v>2430</v>
      </c>
      <c r="M18" s="2">
        <v>9</v>
      </c>
      <c r="N18" s="7"/>
      <c r="O18" s="2">
        <v>5220</v>
      </c>
      <c r="P18" s="2">
        <v>18</v>
      </c>
      <c r="Q18" s="7"/>
      <c r="R18" s="2">
        <v>11700</v>
      </c>
      <c r="S18" s="2">
        <v>42</v>
      </c>
      <c r="T18" s="7"/>
    </row>
    <row r="19" spans="1:20" x14ac:dyDescent="0.35">
      <c r="A19" t="s">
        <v>43</v>
      </c>
      <c r="B19" t="s">
        <v>97</v>
      </c>
      <c r="C19" t="s">
        <v>139</v>
      </c>
      <c r="E19" t="s">
        <v>160</v>
      </c>
      <c r="F19" s="2">
        <v>1620</v>
      </c>
      <c r="G19" s="2">
        <v>6</v>
      </c>
      <c r="H19" s="7"/>
      <c r="I19" s="2">
        <v>3240</v>
      </c>
      <c r="J19" s="2">
        <v>12</v>
      </c>
      <c r="K19" s="7"/>
      <c r="L19" s="2">
        <v>1620</v>
      </c>
      <c r="M19" s="2">
        <v>6</v>
      </c>
      <c r="N19" s="7"/>
      <c r="O19" s="2">
        <v>3480</v>
      </c>
      <c r="P19" s="2">
        <v>12</v>
      </c>
      <c r="Q19" s="7"/>
      <c r="R19" s="2">
        <v>9960</v>
      </c>
      <c r="S19" s="2">
        <v>36</v>
      </c>
      <c r="T19" s="7"/>
    </row>
    <row r="20" spans="1:20" x14ac:dyDescent="0.35">
      <c r="A20" t="s">
        <v>43</v>
      </c>
      <c r="B20" t="s">
        <v>97</v>
      </c>
      <c r="C20" t="s">
        <v>114</v>
      </c>
      <c r="E20" t="s">
        <v>161</v>
      </c>
      <c r="F20" s="2">
        <v>2430</v>
      </c>
      <c r="G20" s="2">
        <v>9</v>
      </c>
      <c r="H20" s="7"/>
      <c r="I20" s="2">
        <v>3240</v>
      </c>
      <c r="J20" s="2">
        <v>12</v>
      </c>
      <c r="K20" s="7"/>
      <c r="L20" s="2">
        <v>1620</v>
      </c>
      <c r="M20" s="2">
        <v>6</v>
      </c>
      <c r="N20" s="7"/>
      <c r="O20" s="2">
        <v>3480</v>
      </c>
      <c r="P20" s="2">
        <v>12</v>
      </c>
      <c r="Q20" s="7"/>
      <c r="R20" s="2">
        <v>10770</v>
      </c>
      <c r="S20" s="2">
        <v>39</v>
      </c>
      <c r="T20" s="7"/>
    </row>
    <row r="21" spans="1:20" x14ac:dyDescent="0.35">
      <c r="A21" t="s">
        <v>43</v>
      </c>
      <c r="B21" t="s">
        <v>97</v>
      </c>
      <c r="C21" t="s">
        <v>162</v>
      </c>
      <c r="E21" t="s">
        <v>163</v>
      </c>
      <c r="F21" s="2">
        <v>1620</v>
      </c>
      <c r="G21" s="2">
        <v>6</v>
      </c>
      <c r="H21" s="7"/>
      <c r="I21" s="2">
        <v>4050</v>
      </c>
      <c r="J21" s="2">
        <v>15</v>
      </c>
      <c r="K21" s="7"/>
      <c r="L21" s="2">
        <v>5640</v>
      </c>
      <c r="M21" s="2">
        <v>21</v>
      </c>
      <c r="N21" s="7"/>
      <c r="O21" s="2">
        <v>1740</v>
      </c>
      <c r="P21" s="2">
        <v>6</v>
      </c>
      <c r="Q21" s="7"/>
      <c r="R21" s="2">
        <v>13050</v>
      </c>
      <c r="S21" s="2">
        <v>48</v>
      </c>
      <c r="T21" s="7"/>
    </row>
    <row r="22" spans="1:20" x14ac:dyDescent="0.35">
      <c r="A22" t="s">
        <v>43</v>
      </c>
      <c r="B22" t="s">
        <v>97</v>
      </c>
      <c r="C22" t="s">
        <v>164</v>
      </c>
      <c r="E22" t="s">
        <v>165</v>
      </c>
      <c r="F22" s="2">
        <v>4170</v>
      </c>
      <c r="G22" s="2">
        <v>15</v>
      </c>
      <c r="H22" s="7"/>
      <c r="I22" s="2">
        <v>810</v>
      </c>
      <c r="J22" s="2">
        <v>3</v>
      </c>
      <c r="K22" s="7"/>
      <c r="L22" s="2">
        <v>7260</v>
      </c>
      <c r="M22" s="2">
        <v>27</v>
      </c>
      <c r="N22" s="7"/>
      <c r="O22" s="2">
        <v>870</v>
      </c>
      <c r="P22" s="2">
        <v>3</v>
      </c>
      <c r="Q22" s="7"/>
      <c r="R22" s="2">
        <v>13110</v>
      </c>
      <c r="S22" s="2">
        <v>48</v>
      </c>
      <c r="T22" s="7"/>
    </row>
    <row r="23" spans="1:20" x14ac:dyDescent="0.35">
      <c r="A23" t="s">
        <v>43</v>
      </c>
      <c r="B23" t="s">
        <v>97</v>
      </c>
      <c r="C23" t="s">
        <v>100</v>
      </c>
      <c r="E23" t="s">
        <v>56</v>
      </c>
      <c r="F23" s="2">
        <v>3240</v>
      </c>
      <c r="G23" s="2">
        <v>12</v>
      </c>
      <c r="H23" s="7"/>
      <c r="I23" s="2"/>
      <c r="J23" s="2"/>
      <c r="K23" s="7"/>
      <c r="L23" s="2">
        <v>2430</v>
      </c>
      <c r="M23" s="2">
        <v>9</v>
      </c>
      <c r="N23" s="7"/>
      <c r="O23" s="2">
        <v>4350</v>
      </c>
      <c r="P23" s="2">
        <v>15</v>
      </c>
      <c r="Q23" s="7"/>
      <c r="R23" s="2">
        <v>10020</v>
      </c>
      <c r="S23" s="2">
        <v>36</v>
      </c>
      <c r="T23" s="7"/>
    </row>
    <row r="24" spans="1:20" x14ac:dyDescent="0.35">
      <c r="A24" t="s">
        <v>43</v>
      </c>
      <c r="B24" t="s">
        <v>97</v>
      </c>
      <c r="C24" t="s">
        <v>166</v>
      </c>
      <c r="E24" t="s">
        <v>167</v>
      </c>
      <c r="F24" s="2">
        <v>2400</v>
      </c>
      <c r="G24" s="2">
        <v>9</v>
      </c>
      <c r="H24" s="7"/>
      <c r="I24" s="2">
        <v>13770</v>
      </c>
      <c r="J24" s="2">
        <v>51</v>
      </c>
      <c r="K24" s="7"/>
      <c r="L24" s="2"/>
      <c r="M24" s="2"/>
      <c r="N24" s="7"/>
      <c r="O24" s="2">
        <v>840</v>
      </c>
      <c r="P24" s="2">
        <v>3</v>
      </c>
      <c r="Q24" s="7"/>
      <c r="R24" s="2">
        <v>17010</v>
      </c>
      <c r="S24" s="2">
        <v>63</v>
      </c>
      <c r="T24" s="7"/>
    </row>
    <row r="25" spans="1:20" x14ac:dyDescent="0.35">
      <c r="A25" t="s">
        <v>43</v>
      </c>
      <c r="B25" t="s">
        <v>97</v>
      </c>
      <c r="C25" t="s">
        <v>104</v>
      </c>
      <c r="E25" t="s">
        <v>168</v>
      </c>
      <c r="F25" s="2">
        <v>2430</v>
      </c>
      <c r="G25" s="2">
        <v>9</v>
      </c>
      <c r="H25" s="7"/>
      <c r="I25" s="2">
        <v>810</v>
      </c>
      <c r="J25" s="2">
        <v>3</v>
      </c>
      <c r="K25" s="7"/>
      <c r="L25" s="2">
        <v>3240</v>
      </c>
      <c r="M25" s="2">
        <v>12</v>
      </c>
      <c r="N25" s="7"/>
      <c r="O25" s="2">
        <v>4350</v>
      </c>
      <c r="P25" s="2">
        <v>15</v>
      </c>
      <c r="Q25" s="7"/>
      <c r="R25" s="2">
        <v>10830</v>
      </c>
      <c r="S25" s="2">
        <v>39</v>
      </c>
      <c r="T25" s="7"/>
    </row>
    <row r="26" spans="1:20" x14ac:dyDescent="0.35">
      <c r="A26" t="s">
        <v>169</v>
      </c>
      <c r="B26" t="s">
        <v>97</v>
      </c>
      <c r="C26" t="s">
        <v>114</v>
      </c>
      <c r="E26" t="s">
        <v>170</v>
      </c>
      <c r="F26" s="2">
        <v>1560</v>
      </c>
      <c r="G26" s="2">
        <v>6</v>
      </c>
      <c r="H26" s="7"/>
      <c r="I26" s="2"/>
      <c r="J26" s="2"/>
      <c r="K26" s="7"/>
      <c r="L26" s="2"/>
      <c r="M26" s="2"/>
      <c r="N26" s="7"/>
      <c r="O26" s="2"/>
      <c r="P26" s="2"/>
      <c r="Q26" s="7"/>
      <c r="R26" s="2">
        <v>1560</v>
      </c>
      <c r="S26" s="2">
        <v>6</v>
      </c>
      <c r="T26" s="7"/>
    </row>
    <row r="27" spans="1:20" x14ac:dyDescent="0.35">
      <c r="A27" t="s">
        <v>169</v>
      </c>
      <c r="B27" t="s">
        <v>97</v>
      </c>
      <c r="C27" t="s">
        <v>171</v>
      </c>
      <c r="E27" t="s">
        <v>172</v>
      </c>
      <c r="F27" s="2"/>
      <c r="G27" s="2"/>
      <c r="H27" s="7"/>
      <c r="I27" s="2"/>
      <c r="J27" s="2"/>
      <c r="K27" s="7"/>
      <c r="L27" s="2">
        <v>780</v>
      </c>
      <c r="M27" s="2">
        <v>3</v>
      </c>
      <c r="N27" s="7"/>
      <c r="O27" s="2">
        <v>1710</v>
      </c>
      <c r="P27" s="2">
        <v>6</v>
      </c>
      <c r="Q27" s="7"/>
      <c r="R27" s="2">
        <v>2490</v>
      </c>
      <c r="S27" s="2">
        <v>9</v>
      </c>
      <c r="T27" s="7"/>
    </row>
    <row r="28" spans="1:20" x14ac:dyDescent="0.35">
      <c r="A28" t="s">
        <v>169</v>
      </c>
      <c r="B28" t="s">
        <v>173</v>
      </c>
      <c r="C28" t="s">
        <v>174</v>
      </c>
      <c r="D28" t="s">
        <v>175</v>
      </c>
      <c r="E28" t="s">
        <v>176</v>
      </c>
      <c r="F28" s="2">
        <v>3480</v>
      </c>
      <c r="G28" s="2">
        <v>12</v>
      </c>
      <c r="H28" s="7"/>
      <c r="I28" s="2">
        <v>3120</v>
      </c>
      <c r="J28" s="2">
        <v>12</v>
      </c>
      <c r="K28" s="7"/>
      <c r="L28" s="2"/>
      <c r="M28" s="2"/>
      <c r="N28" s="7"/>
      <c r="O28" s="2">
        <v>870</v>
      </c>
      <c r="P28" s="2">
        <v>3</v>
      </c>
      <c r="Q28" s="7"/>
      <c r="R28" s="2">
        <v>7470</v>
      </c>
      <c r="S28" s="2">
        <v>27</v>
      </c>
      <c r="T28" s="7"/>
    </row>
    <row r="29" spans="1:20" x14ac:dyDescent="0.35">
      <c r="A29" t="s">
        <v>177</v>
      </c>
      <c r="B29" t="s">
        <v>134</v>
      </c>
      <c r="C29" t="s">
        <v>135</v>
      </c>
      <c r="D29" t="s">
        <v>142</v>
      </c>
      <c r="E29" t="s">
        <v>178</v>
      </c>
      <c r="F29" s="2"/>
      <c r="G29" s="2"/>
      <c r="H29" s="7"/>
      <c r="I29" s="2"/>
      <c r="J29" s="2"/>
      <c r="K29" s="7"/>
      <c r="L29" s="2"/>
      <c r="M29" s="2"/>
      <c r="N29" s="7"/>
      <c r="O29" s="2">
        <v>8760</v>
      </c>
      <c r="P29" s="2">
        <v>21</v>
      </c>
      <c r="Q29" s="7"/>
      <c r="R29" s="2">
        <v>8760</v>
      </c>
      <c r="S29" s="2">
        <v>21</v>
      </c>
      <c r="T29" s="7"/>
    </row>
    <row r="30" spans="1:20" x14ac:dyDescent="0.35">
      <c r="A30" t="s">
        <v>179</v>
      </c>
      <c r="B30" t="s">
        <v>134</v>
      </c>
      <c r="C30" t="s">
        <v>135</v>
      </c>
      <c r="D30" t="s">
        <v>180</v>
      </c>
      <c r="E30" t="s">
        <v>181</v>
      </c>
      <c r="F30" s="2">
        <v>2340</v>
      </c>
      <c r="G30" s="2">
        <v>9</v>
      </c>
      <c r="H30" s="7"/>
      <c r="I30" s="2">
        <v>6480</v>
      </c>
      <c r="J30" s="2">
        <v>24</v>
      </c>
      <c r="K30" s="7"/>
      <c r="L30" s="2">
        <v>4830</v>
      </c>
      <c r="M30" s="2">
        <v>18</v>
      </c>
      <c r="N30" s="7"/>
      <c r="O30" s="2">
        <v>870</v>
      </c>
      <c r="P30" s="2">
        <v>3</v>
      </c>
      <c r="Q30" s="7"/>
      <c r="R30" s="2">
        <v>14520</v>
      </c>
      <c r="S30" s="2">
        <v>54</v>
      </c>
      <c r="T30" s="7"/>
    </row>
    <row r="31" spans="1:20" x14ac:dyDescent="0.35">
      <c r="A31" t="s">
        <v>182</v>
      </c>
      <c r="B31" t="s">
        <v>97</v>
      </c>
      <c r="C31" t="s">
        <v>183</v>
      </c>
      <c r="E31" t="s">
        <v>184</v>
      </c>
      <c r="F31" s="2">
        <v>2430</v>
      </c>
      <c r="G31" s="2">
        <v>9</v>
      </c>
      <c r="H31" s="7"/>
      <c r="I31" s="2">
        <v>1620</v>
      </c>
      <c r="J31" s="2">
        <v>6</v>
      </c>
      <c r="K31" s="7"/>
      <c r="L31" s="2">
        <v>2430</v>
      </c>
      <c r="M31" s="2">
        <v>9</v>
      </c>
      <c r="N31" s="7"/>
      <c r="O31" s="2">
        <v>4350</v>
      </c>
      <c r="P31" s="2">
        <v>15</v>
      </c>
      <c r="Q31" s="7"/>
      <c r="R31" s="2">
        <v>10830</v>
      </c>
      <c r="S31" s="2">
        <v>39</v>
      </c>
      <c r="T31" s="7"/>
    </row>
    <row r="32" spans="1:20" x14ac:dyDescent="0.35">
      <c r="A32" t="s">
        <v>185</v>
      </c>
      <c r="B32" t="s">
        <v>186</v>
      </c>
      <c r="C32" t="s">
        <v>187</v>
      </c>
      <c r="E32" t="s">
        <v>188</v>
      </c>
      <c r="F32" s="2"/>
      <c r="G32" s="2"/>
      <c r="H32" s="7"/>
      <c r="I32" s="2">
        <v>8400</v>
      </c>
      <c r="J32" s="2">
        <v>12</v>
      </c>
      <c r="K32" s="7"/>
      <c r="L32" s="2"/>
      <c r="M32" s="2"/>
      <c r="N32" s="7"/>
      <c r="O32" s="2"/>
      <c r="P32" s="2"/>
      <c r="Q32" s="7"/>
      <c r="R32" s="2">
        <v>8400</v>
      </c>
      <c r="S32" s="2">
        <v>12</v>
      </c>
      <c r="T32" s="7"/>
    </row>
    <row r="33" spans="1:20" x14ac:dyDescent="0.35">
      <c r="A33" t="s">
        <v>189</v>
      </c>
      <c r="B33" t="s">
        <v>97</v>
      </c>
      <c r="C33" t="s">
        <v>190</v>
      </c>
      <c r="E33" t="s">
        <v>191</v>
      </c>
      <c r="F33" s="2"/>
      <c r="G33" s="2"/>
      <c r="H33" s="7"/>
      <c r="I33" s="2">
        <v>1620</v>
      </c>
      <c r="J33" s="2">
        <v>6</v>
      </c>
      <c r="K33" s="7"/>
      <c r="L33" s="2"/>
      <c r="M33" s="2"/>
      <c r="N33" s="7"/>
      <c r="O33" s="2"/>
      <c r="P33" s="2"/>
      <c r="Q33" s="7"/>
      <c r="R33" s="2">
        <v>1620</v>
      </c>
      <c r="S33" s="2">
        <v>6</v>
      </c>
      <c r="T33" s="7"/>
    </row>
    <row r="34" spans="1:20" x14ac:dyDescent="0.35">
      <c r="A34" t="s">
        <v>192</v>
      </c>
      <c r="B34" t="s">
        <v>186</v>
      </c>
      <c r="C34" t="s">
        <v>193</v>
      </c>
      <c r="E34" t="s">
        <v>194</v>
      </c>
      <c r="F34" s="2"/>
      <c r="G34" s="2"/>
      <c r="H34" s="7"/>
      <c r="I34" s="2">
        <v>3240</v>
      </c>
      <c r="J34" s="2">
        <v>12</v>
      </c>
      <c r="K34" s="7"/>
      <c r="L34" s="2">
        <v>4050</v>
      </c>
      <c r="M34" s="2">
        <v>15</v>
      </c>
      <c r="N34" s="7"/>
      <c r="O34" s="2">
        <v>3360</v>
      </c>
      <c r="P34" s="2">
        <v>12</v>
      </c>
      <c r="Q34" s="7"/>
      <c r="R34" s="2">
        <v>10650</v>
      </c>
      <c r="S34" s="2">
        <v>39</v>
      </c>
      <c r="T34" s="7"/>
    </row>
    <row r="35" spans="1:20" x14ac:dyDescent="0.35">
      <c r="A35" t="s">
        <v>195</v>
      </c>
      <c r="B35" t="s">
        <v>97</v>
      </c>
      <c r="C35" t="s">
        <v>115</v>
      </c>
      <c r="E35" t="s">
        <v>196</v>
      </c>
      <c r="F35" s="2"/>
      <c r="G35" s="2"/>
      <c r="H35" s="7"/>
      <c r="I35" s="2">
        <v>2100</v>
      </c>
      <c r="J35" s="2">
        <v>3</v>
      </c>
      <c r="K35" s="7"/>
      <c r="L35" s="2"/>
      <c r="M35" s="2"/>
      <c r="N35" s="7"/>
      <c r="O35" s="2"/>
      <c r="P35" s="2"/>
      <c r="Q35" s="7"/>
      <c r="R35" s="2">
        <v>2100</v>
      </c>
      <c r="S35" s="2">
        <v>3</v>
      </c>
      <c r="T35" s="7"/>
    </row>
    <row r="36" spans="1:20" x14ac:dyDescent="0.35">
      <c r="A36" t="s">
        <v>197</v>
      </c>
      <c r="B36" t="s">
        <v>151</v>
      </c>
      <c r="C36" t="s">
        <v>152</v>
      </c>
      <c r="D36" t="s">
        <v>198</v>
      </c>
      <c r="E36" t="s">
        <v>199</v>
      </c>
      <c r="F36" s="2"/>
      <c r="G36" s="2"/>
      <c r="H36" s="7"/>
      <c r="I36" s="2"/>
      <c r="J36" s="2"/>
      <c r="K36" s="7"/>
      <c r="L36" s="2">
        <v>1620</v>
      </c>
      <c r="M36" s="2">
        <v>6</v>
      </c>
      <c r="N36" s="7"/>
      <c r="O36" s="2">
        <v>1740</v>
      </c>
      <c r="P36" s="2">
        <v>6</v>
      </c>
      <c r="Q36" s="7"/>
      <c r="R36" s="2">
        <v>3360</v>
      </c>
      <c r="S36" s="2">
        <v>12</v>
      </c>
      <c r="T36" s="7"/>
    </row>
    <row r="37" spans="1:20" x14ac:dyDescent="0.35">
      <c r="A37" t="s">
        <v>200</v>
      </c>
      <c r="B37" t="s">
        <v>124</v>
      </c>
      <c r="C37" t="s">
        <v>125</v>
      </c>
      <c r="D37" t="s">
        <v>103</v>
      </c>
      <c r="E37" t="s">
        <v>201</v>
      </c>
      <c r="F37" s="2"/>
      <c r="G37" s="2"/>
      <c r="H37" s="7"/>
      <c r="I37" s="2"/>
      <c r="J37" s="2"/>
      <c r="K37" s="7"/>
      <c r="L37" s="2"/>
      <c r="M37" s="2"/>
      <c r="N37" s="7"/>
      <c r="O37" s="2">
        <v>1740</v>
      </c>
      <c r="P37" s="2">
        <v>6</v>
      </c>
      <c r="Q37" s="7"/>
      <c r="R37" s="2">
        <v>1740</v>
      </c>
      <c r="S37" s="2">
        <v>6</v>
      </c>
      <c r="T37" s="7"/>
    </row>
    <row r="38" spans="1:20" x14ac:dyDescent="0.35">
      <c r="A38" t="s">
        <v>202</v>
      </c>
      <c r="B38" t="s">
        <v>134</v>
      </c>
      <c r="C38" t="s">
        <v>135</v>
      </c>
      <c r="D38" t="s">
        <v>164</v>
      </c>
      <c r="E38" t="s">
        <v>203</v>
      </c>
      <c r="F38" s="2">
        <v>810</v>
      </c>
      <c r="G38" s="2">
        <v>3</v>
      </c>
      <c r="H38" s="7"/>
      <c r="I38" s="2"/>
      <c r="J38" s="2"/>
      <c r="K38" s="7"/>
      <c r="L38" s="2"/>
      <c r="M38" s="2"/>
      <c r="N38" s="7"/>
      <c r="O38" s="2"/>
      <c r="P38" s="2"/>
      <c r="Q38" s="7"/>
      <c r="R38" s="2">
        <v>810</v>
      </c>
      <c r="S38" s="2">
        <v>3</v>
      </c>
      <c r="T38" s="7"/>
    </row>
    <row r="39" spans="1:20" x14ac:dyDescent="0.35">
      <c r="A39" t="s">
        <v>202</v>
      </c>
      <c r="B39" t="s">
        <v>134</v>
      </c>
      <c r="C39" t="s">
        <v>135</v>
      </c>
      <c r="D39" t="s">
        <v>204</v>
      </c>
      <c r="E39" t="s">
        <v>205</v>
      </c>
      <c r="F39" s="2"/>
      <c r="G39" s="2"/>
      <c r="H39" s="7"/>
      <c r="I39" s="2">
        <v>810</v>
      </c>
      <c r="J39" s="2">
        <v>3</v>
      </c>
      <c r="K39" s="7"/>
      <c r="L39" s="2"/>
      <c r="M39" s="2"/>
      <c r="N39" s="7"/>
      <c r="O39" s="2"/>
      <c r="P39" s="2"/>
      <c r="Q39" s="7"/>
      <c r="R39" s="2">
        <v>810</v>
      </c>
      <c r="S39" s="2">
        <v>3</v>
      </c>
      <c r="T39" s="7"/>
    </row>
    <row r="40" spans="1:20" x14ac:dyDescent="0.35">
      <c r="A40" t="s">
        <v>202</v>
      </c>
      <c r="B40" t="s">
        <v>134</v>
      </c>
      <c r="C40" t="s">
        <v>206</v>
      </c>
      <c r="D40" t="s">
        <v>103</v>
      </c>
      <c r="E40" t="s">
        <v>207</v>
      </c>
      <c r="F40" s="2">
        <v>1620</v>
      </c>
      <c r="G40" s="2">
        <v>6</v>
      </c>
      <c r="H40" s="7"/>
      <c r="I40" s="2">
        <v>810</v>
      </c>
      <c r="J40" s="2">
        <v>3</v>
      </c>
      <c r="K40" s="7"/>
      <c r="L40" s="2"/>
      <c r="M40" s="2"/>
      <c r="N40" s="7"/>
      <c r="O40" s="2"/>
      <c r="P40" s="2"/>
      <c r="Q40" s="7"/>
      <c r="R40" s="2">
        <v>2430</v>
      </c>
      <c r="S40" s="2">
        <v>9</v>
      </c>
      <c r="T40" s="7"/>
    </row>
    <row r="41" spans="1:20" x14ac:dyDescent="0.35">
      <c r="A41" t="s">
        <v>202</v>
      </c>
      <c r="B41" t="s">
        <v>134</v>
      </c>
      <c r="C41" t="s">
        <v>135</v>
      </c>
      <c r="D41" t="s">
        <v>208</v>
      </c>
      <c r="E41" t="s">
        <v>209</v>
      </c>
      <c r="F41" s="2">
        <v>810</v>
      </c>
      <c r="G41" s="2">
        <v>3</v>
      </c>
      <c r="H41" s="7"/>
      <c r="I41" s="2"/>
      <c r="J41" s="2"/>
      <c r="K41" s="7"/>
      <c r="L41" s="2"/>
      <c r="M41" s="2"/>
      <c r="N41" s="7"/>
      <c r="O41" s="2"/>
      <c r="P41" s="2"/>
      <c r="Q41" s="7"/>
      <c r="R41" s="2">
        <v>810</v>
      </c>
      <c r="S41" s="2">
        <v>3</v>
      </c>
      <c r="T41" s="7"/>
    </row>
    <row r="42" spans="1:20" x14ac:dyDescent="0.35">
      <c r="A42" t="s">
        <v>202</v>
      </c>
      <c r="B42" t="s">
        <v>134</v>
      </c>
      <c r="C42" t="s">
        <v>135</v>
      </c>
      <c r="D42" t="s">
        <v>102</v>
      </c>
      <c r="E42" t="s">
        <v>210</v>
      </c>
      <c r="F42" s="2"/>
      <c r="G42" s="2"/>
      <c r="H42" s="7"/>
      <c r="I42" s="2">
        <v>810</v>
      </c>
      <c r="J42" s="2">
        <v>3</v>
      </c>
      <c r="K42" s="7"/>
      <c r="L42" s="2"/>
      <c r="M42" s="2"/>
      <c r="N42" s="7"/>
      <c r="O42" s="2"/>
      <c r="P42" s="2"/>
      <c r="Q42" s="7"/>
      <c r="R42" s="2">
        <v>810</v>
      </c>
      <c r="S42" s="2">
        <v>3</v>
      </c>
      <c r="T42" s="7"/>
    </row>
    <row r="43" spans="1:20" x14ac:dyDescent="0.35">
      <c r="A43" t="s">
        <v>211</v>
      </c>
      <c r="B43" t="s">
        <v>212</v>
      </c>
      <c r="C43" t="s">
        <v>213</v>
      </c>
      <c r="D43" t="s">
        <v>214</v>
      </c>
      <c r="E43" t="s">
        <v>215</v>
      </c>
      <c r="F43" s="2"/>
      <c r="G43" s="2"/>
      <c r="H43" s="7"/>
      <c r="I43" s="2">
        <v>810</v>
      </c>
      <c r="J43" s="2">
        <v>3</v>
      </c>
      <c r="K43" s="7"/>
      <c r="L43" s="2">
        <v>810</v>
      </c>
      <c r="M43" s="2">
        <v>3</v>
      </c>
      <c r="N43" s="7"/>
      <c r="O43" s="2">
        <v>870</v>
      </c>
      <c r="P43" s="2">
        <v>3</v>
      </c>
      <c r="Q43" s="7"/>
      <c r="R43" s="2">
        <v>2490</v>
      </c>
      <c r="S43" s="2">
        <v>9</v>
      </c>
      <c r="T43" s="7"/>
    </row>
    <row r="44" spans="1:20" x14ac:dyDescent="0.35">
      <c r="A44" t="s">
        <v>216</v>
      </c>
      <c r="B44" t="s">
        <v>217</v>
      </c>
      <c r="C44" t="s">
        <v>218</v>
      </c>
      <c r="D44" t="s">
        <v>119</v>
      </c>
      <c r="E44" t="s">
        <v>219</v>
      </c>
      <c r="F44" s="2">
        <v>1620</v>
      </c>
      <c r="G44" s="2">
        <v>6</v>
      </c>
      <c r="H44" s="7"/>
      <c r="I44" s="2">
        <v>1620</v>
      </c>
      <c r="J44" s="2">
        <v>6</v>
      </c>
      <c r="K44" s="7"/>
      <c r="L44" s="2">
        <v>2430</v>
      </c>
      <c r="M44" s="2">
        <v>9</v>
      </c>
      <c r="N44" s="7"/>
      <c r="O44" s="2"/>
      <c r="P44" s="2"/>
      <c r="Q44" s="7"/>
      <c r="R44" s="2">
        <v>5670</v>
      </c>
      <c r="S44" s="2">
        <v>21</v>
      </c>
      <c r="T44" s="7"/>
    </row>
    <row r="45" spans="1:20" x14ac:dyDescent="0.35">
      <c r="A45" t="s">
        <v>216</v>
      </c>
      <c r="B45" t="s">
        <v>220</v>
      </c>
      <c r="C45" t="s">
        <v>221</v>
      </c>
      <c r="D45" t="s">
        <v>222</v>
      </c>
      <c r="E45" t="s">
        <v>223</v>
      </c>
      <c r="F45" s="2"/>
      <c r="G45" s="2"/>
      <c r="H45" s="7"/>
      <c r="I45" s="2"/>
      <c r="J45" s="2"/>
      <c r="K45" s="7"/>
      <c r="L45" s="2">
        <v>810</v>
      </c>
      <c r="M45" s="2">
        <v>3</v>
      </c>
      <c r="N45" s="7"/>
      <c r="O45" s="2"/>
      <c r="P45" s="2"/>
      <c r="Q45" s="7"/>
      <c r="R45" s="2">
        <v>810</v>
      </c>
      <c r="S45" s="2">
        <v>3</v>
      </c>
      <c r="T45" s="7"/>
    </row>
    <row r="46" spans="1:20" x14ac:dyDescent="0.35">
      <c r="A46" t="s">
        <v>216</v>
      </c>
      <c r="B46" t="s">
        <v>224</v>
      </c>
      <c r="C46" t="s">
        <v>225</v>
      </c>
      <c r="D46" t="s">
        <v>226</v>
      </c>
      <c r="E46" t="s">
        <v>227</v>
      </c>
      <c r="F46" s="2">
        <v>3240</v>
      </c>
      <c r="G46" s="2">
        <v>12</v>
      </c>
      <c r="H46" s="7"/>
      <c r="I46" s="2"/>
      <c r="J46" s="2"/>
      <c r="K46" s="7"/>
      <c r="L46" s="2"/>
      <c r="M46" s="2"/>
      <c r="N46" s="7"/>
      <c r="O46" s="2"/>
      <c r="P46" s="2"/>
      <c r="Q46" s="7"/>
      <c r="R46" s="2">
        <v>3240</v>
      </c>
      <c r="S46" s="2">
        <v>12</v>
      </c>
      <c r="T46" s="7"/>
    </row>
    <row r="47" spans="1:20" x14ac:dyDescent="0.35">
      <c r="A47" t="s">
        <v>216</v>
      </c>
      <c r="B47" t="s">
        <v>173</v>
      </c>
      <c r="C47" t="s">
        <v>174</v>
      </c>
      <c r="D47" t="s">
        <v>228</v>
      </c>
      <c r="E47" t="s">
        <v>229</v>
      </c>
      <c r="F47" s="2">
        <v>1620</v>
      </c>
      <c r="G47" s="2">
        <v>6</v>
      </c>
      <c r="H47" s="7"/>
      <c r="I47" s="2">
        <v>1620</v>
      </c>
      <c r="J47" s="2">
        <v>6</v>
      </c>
      <c r="K47" s="7"/>
      <c r="L47" s="2"/>
      <c r="M47" s="2"/>
      <c r="N47" s="7"/>
      <c r="O47" s="2"/>
      <c r="P47" s="2"/>
      <c r="Q47" s="7"/>
      <c r="R47" s="2">
        <v>3240</v>
      </c>
      <c r="S47" s="2">
        <v>12</v>
      </c>
      <c r="T47" s="7"/>
    </row>
    <row r="48" spans="1:20" x14ac:dyDescent="0.35">
      <c r="A48" t="s">
        <v>216</v>
      </c>
      <c r="B48" t="s">
        <v>131</v>
      </c>
      <c r="C48" t="s">
        <v>230</v>
      </c>
      <c r="D48" t="s">
        <v>231</v>
      </c>
      <c r="E48" t="s">
        <v>232</v>
      </c>
      <c r="F48" s="2">
        <v>810</v>
      </c>
      <c r="G48" s="2">
        <v>3</v>
      </c>
      <c r="H48" s="7"/>
      <c r="I48" s="2"/>
      <c r="J48" s="2"/>
      <c r="K48" s="7"/>
      <c r="L48" s="2"/>
      <c r="M48" s="2"/>
      <c r="N48" s="7"/>
      <c r="O48" s="2">
        <v>1740</v>
      </c>
      <c r="P48" s="2">
        <v>6</v>
      </c>
      <c r="Q48" s="7"/>
      <c r="R48" s="2">
        <v>2550</v>
      </c>
      <c r="S48" s="2">
        <v>9</v>
      </c>
      <c r="T48" s="7"/>
    </row>
    <row r="49" spans="1:20" x14ac:dyDescent="0.35">
      <c r="A49" t="s">
        <v>216</v>
      </c>
      <c r="B49" t="s">
        <v>233</v>
      </c>
      <c r="C49" t="s">
        <v>234</v>
      </c>
      <c r="D49" t="s">
        <v>235</v>
      </c>
      <c r="E49" t="s">
        <v>236</v>
      </c>
      <c r="F49" s="2">
        <v>2430</v>
      </c>
      <c r="G49" s="2">
        <v>9</v>
      </c>
      <c r="H49" s="7"/>
      <c r="I49" s="2"/>
      <c r="J49" s="2"/>
      <c r="K49" s="7"/>
      <c r="L49" s="2"/>
      <c r="M49" s="2"/>
      <c r="N49" s="7"/>
      <c r="O49" s="2"/>
      <c r="P49" s="2"/>
      <c r="Q49" s="7"/>
      <c r="R49" s="2">
        <v>2430</v>
      </c>
      <c r="S49" s="2">
        <v>9</v>
      </c>
      <c r="T49" s="7"/>
    </row>
    <row r="50" spans="1:20" x14ac:dyDescent="0.35">
      <c r="A50" t="s">
        <v>216</v>
      </c>
      <c r="B50" t="s">
        <v>237</v>
      </c>
      <c r="C50" t="s">
        <v>238</v>
      </c>
      <c r="D50" t="s">
        <v>239</v>
      </c>
      <c r="E50" t="s">
        <v>240</v>
      </c>
      <c r="F50" s="2">
        <v>810</v>
      </c>
      <c r="G50" s="2">
        <v>3</v>
      </c>
      <c r="H50" s="7"/>
      <c r="I50" s="2">
        <v>1620</v>
      </c>
      <c r="J50" s="2">
        <v>6</v>
      </c>
      <c r="K50" s="7"/>
      <c r="L50" s="2"/>
      <c r="M50" s="2"/>
      <c r="N50" s="7"/>
      <c r="O50" s="2">
        <v>1740</v>
      </c>
      <c r="P50" s="2">
        <v>6</v>
      </c>
      <c r="Q50" s="7"/>
      <c r="R50" s="2">
        <v>4170</v>
      </c>
      <c r="S50" s="2">
        <v>15</v>
      </c>
      <c r="T50" s="7"/>
    </row>
    <row r="51" spans="1:20" x14ac:dyDescent="0.35">
      <c r="A51" t="s">
        <v>216</v>
      </c>
      <c r="B51" t="s">
        <v>241</v>
      </c>
      <c r="C51" t="s">
        <v>242</v>
      </c>
      <c r="D51" t="s">
        <v>175</v>
      </c>
      <c r="E51" t="s">
        <v>176</v>
      </c>
      <c r="F51" s="2">
        <v>1620</v>
      </c>
      <c r="G51" s="2">
        <v>6</v>
      </c>
      <c r="H51" s="7"/>
      <c r="I51" s="2"/>
      <c r="J51" s="2"/>
      <c r="K51" s="7"/>
      <c r="L51" s="2">
        <v>810</v>
      </c>
      <c r="M51" s="2">
        <v>3</v>
      </c>
      <c r="N51" s="7"/>
      <c r="O51" s="2"/>
      <c r="P51" s="2"/>
      <c r="Q51" s="7"/>
      <c r="R51" s="2">
        <v>2430</v>
      </c>
      <c r="S51" s="2">
        <v>9</v>
      </c>
      <c r="T51" s="7"/>
    </row>
    <row r="52" spans="1:20" x14ac:dyDescent="0.35">
      <c r="A52" t="s">
        <v>216</v>
      </c>
      <c r="B52" t="s">
        <v>148</v>
      </c>
      <c r="C52" t="s">
        <v>243</v>
      </c>
      <c r="E52" t="s">
        <v>244</v>
      </c>
      <c r="F52" s="2"/>
      <c r="G52" s="2"/>
      <c r="H52" s="7"/>
      <c r="I52" s="2"/>
      <c r="J52" s="2"/>
      <c r="K52" s="7"/>
      <c r="L52" s="2">
        <v>1620</v>
      </c>
      <c r="M52" s="2">
        <v>6</v>
      </c>
      <c r="N52" s="7"/>
      <c r="O52" s="2">
        <v>870</v>
      </c>
      <c r="P52" s="2">
        <v>3</v>
      </c>
      <c r="Q52" s="7"/>
      <c r="R52" s="2">
        <v>2490</v>
      </c>
      <c r="S52" s="2">
        <v>9</v>
      </c>
      <c r="T52" s="7"/>
    </row>
    <row r="53" spans="1:20" x14ac:dyDescent="0.35">
      <c r="A53" t="s">
        <v>216</v>
      </c>
      <c r="B53" t="s">
        <v>241</v>
      </c>
      <c r="C53" t="s">
        <v>245</v>
      </c>
      <c r="D53" t="s">
        <v>246</v>
      </c>
      <c r="E53" t="s">
        <v>247</v>
      </c>
      <c r="F53" s="2">
        <v>780</v>
      </c>
      <c r="G53" s="2">
        <v>3</v>
      </c>
      <c r="H53" s="7"/>
      <c r="I53" s="2">
        <v>3180</v>
      </c>
      <c r="J53" s="2">
        <v>12</v>
      </c>
      <c r="K53" s="7"/>
      <c r="L53" s="2"/>
      <c r="M53" s="2"/>
      <c r="N53" s="7"/>
      <c r="O53" s="2">
        <v>2550</v>
      </c>
      <c r="P53" s="2">
        <v>9</v>
      </c>
      <c r="Q53" s="7"/>
      <c r="R53" s="2">
        <v>6510</v>
      </c>
      <c r="S53" s="2">
        <v>24</v>
      </c>
      <c r="T53" s="7"/>
    </row>
    <row r="54" spans="1:20" x14ac:dyDescent="0.35">
      <c r="A54" t="s">
        <v>216</v>
      </c>
      <c r="B54" t="s">
        <v>124</v>
      </c>
      <c r="C54" t="s">
        <v>125</v>
      </c>
      <c r="D54" t="s">
        <v>248</v>
      </c>
      <c r="E54" t="s">
        <v>249</v>
      </c>
      <c r="F54" s="2"/>
      <c r="G54" s="2"/>
      <c r="H54" s="7"/>
      <c r="I54" s="2"/>
      <c r="J54" s="2"/>
      <c r="K54" s="7"/>
      <c r="L54" s="2">
        <v>2430</v>
      </c>
      <c r="M54" s="2">
        <v>9</v>
      </c>
      <c r="N54" s="7"/>
      <c r="O54" s="2">
        <v>870</v>
      </c>
      <c r="P54" s="2">
        <v>3</v>
      </c>
      <c r="Q54" s="7"/>
      <c r="R54" s="2">
        <v>3300</v>
      </c>
      <c r="S54" s="2">
        <v>12</v>
      </c>
      <c r="T54" s="7"/>
    </row>
    <row r="55" spans="1:20" x14ac:dyDescent="0.35">
      <c r="A55" t="s">
        <v>216</v>
      </c>
      <c r="B55" t="s">
        <v>97</v>
      </c>
      <c r="C55" t="s">
        <v>110</v>
      </c>
      <c r="E55" t="s">
        <v>250</v>
      </c>
      <c r="F55" s="2">
        <v>1620</v>
      </c>
      <c r="G55" s="2">
        <v>6</v>
      </c>
      <c r="H55" s="7"/>
      <c r="I55" s="2"/>
      <c r="J55" s="2"/>
      <c r="K55" s="7"/>
      <c r="L55" s="2"/>
      <c r="M55" s="2"/>
      <c r="N55" s="7"/>
      <c r="O55" s="2"/>
      <c r="P55" s="2"/>
      <c r="Q55" s="7"/>
      <c r="R55" s="2">
        <v>1620</v>
      </c>
      <c r="S55" s="2">
        <v>6</v>
      </c>
      <c r="T55" s="7"/>
    </row>
    <row r="56" spans="1:20" x14ac:dyDescent="0.35">
      <c r="A56" t="s">
        <v>216</v>
      </c>
      <c r="B56" t="s">
        <v>124</v>
      </c>
      <c r="C56" t="s">
        <v>251</v>
      </c>
      <c r="D56" t="s">
        <v>252</v>
      </c>
      <c r="E56" t="s">
        <v>253</v>
      </c>
      <c r="F56" s="2"/>
      <c r="G56" s="2"/>
      <c r="H56" s="7"/>
      <c r="I56" s="2">
        <v>810</v>
      </c>
      <c r="J56" s="2">
        <v>3</v>
      </c>
      <c r="K56" s="7"/>
      <c r="L56" s="2">
        <v>810</v>
      </c>
      <c r="M56" s="2">
        <v>3</v>
      </c>
      <c r="N56" s="7"/>
      <c r="O56" s="2">
        <v>870</v>
      </c>
      <c r="P56" s="2">
        <v>3</v>
      </c>
      <c r="Q56" s="7"/>
      <c r="R56" s="2">
        <v>2490</v>
      </c>
      <c r="S56" s="2">
        <v>9</v>
      </c>
      <c r="T56" s="7"/>
    </row>
    <row r="57" spans="1:20" x14ac:dyDescent="0.35">
      <c r="A57" t="s">
        <v>216</v>
      </c>
      <c r="B57" t="s">
        <v>97</v>
      </c>
      <c r="C57" t="s">
        <v>254</v>
      </c>
      <c r="E57" t="s">
        <v>255</v>
      </c>
      <c r="F57" s="2"/>
      <c r="G57" s="2"/>
      <c r="H57" s="7"/>
      <c r="I57" s="2">
        <v>36300</v>
      </c>
      <c r="J57" s="2">
        <v>135</v>
      </c>
      <c r="K57" s="7"/>
      <c r="L57" s="2">
        <v>41280</v>
      </c>
      <c r="M57" s="2">
        <v>153</v>
      </c>
      <c r="N57" s="7"/>
      <c r="O57" s="2">
        <v>87000</v>
      </c>
      <c r="P57" s="2">
        <v>300</v>
      </c>
      <c r="Q57" s="7"/>
      <c r="R57" s="2">
        <v>164580</v>
      </c>
      <c r="S57" s="2">
        <v>588</v>
      </c>
      <c r="T57" s="7"/>
    </row>
    <row r="58" spans="1:20" x14ac:dyDescent="0.35">
      <c r="A58" t="s">
        <v>216</v>
      </c>
      <c r="B58" t="s">
        <v>212</v>
      </c>
      <c r="C58" t="s">
        <v>213</v>
      </c>
      <c r="D58" t="s">
        <v>256</v>
      </c>
      <c r="E58" t="s">
        <v>257</v>
      </c>
      <c r="F58" s="2"/>
      <c r="G58" s="2"/>
      <c r="H58" s="7"/>
      <c r="I58" s="2"/>
      <c r="J58" s="2"/>
      <c r="K58" s="7"/>
      <c r="L58" s="2">
        <v>810</v>
      </c>
      <c r="M58" s="2">
        <v>3</v>
      </c>
      <c r="N58" s="7"/>
      <c r="O58" s="2">
        <v>870</v>
      </c>
      <c r="P58" s="2">
        <v>3</v>
      </c>
      <c r="Q58" s="7"/>
      <c r="R58" s="2">
        <v>1680</v>
      </c>
      <c r="S58" s="2">
        <v>6</v>
      </c>
      <c r="T58" s="7"/>
    </row>
    <row r="59" spans="1:20" x14ac:dyDescent="0.35">
      <c r="A59" t="s">
        <v>216</v>
      </c>
      <c r="B59" t="s">
        <v>258</v>
      </c>
      <c r="C59" t="s">
        <v>259</v>
      </c>
      <c r="D59" t="s">
        <v>260</v>
      </c>
      <c r="E59" t="s">
        <v>261</v>
      </c>
      <c r="F59" s="2">
        <v>6480</v>
      </c>
      <c r="G59" s="2">
        <v>24</v>
      </c>
      <c r="H59" s="7"/>
      <c r="I59" s="2">
        <v>1620</v>
      </c>
      <c r="J59" s="2">
        <v>6</v>
      </c>
      <c r="K59" s="7"/>
      <c r="L59" s="2">
        <v>2430</v>
      </c>
      <c r="M59" s="2">
        <v>9</v>
      </c>
      <c r="N59" s="7"/>
      <c r="O59" s="2"/>
      <c r="P59" s="2"/>
      <c r="Q59" s="7"/>
      <c r="R59" s="2">
        <v>10530</v>
      </c>
      <c r="S59" s="2">
        <v>39</v>
      </c>
      <c r="T59" s="7"/>
    </row>
    <row r="60" spans="1:20" x14ac:dyDescent="0.35">
      <c r="A60" t="s">
        <v>216</v>
      </c>
      <c r="B60" t="s">
        <v>186</v>
      </c>
      <c r="C60" t="s">
        <v>262</v>
      </c>
      <c r="D60" t="s">
        <v>263</v>
      </c>
      <c r="E60" t="s">
        <v>264</v>
      </c>
      <c r="F60" s="2">
        <v>2340</v>
      </c>
      <c r="G60" s="2">
        <v>9</v>
      </c>
      <c r="H60" s="7"/>
      <c r="I60" s="2"/>
      <c r="J60" s="2"/>
      <c r="K60" s="7"/>
      <c r="L60" s="2"/>
      <c r="M60" s="2"/>
      <c r="N60" s="7"/>
      <c r="O60" s="2"/>
      <c r="P60" s="2"/>
      <c r="Q60" s="7"/>
      <c r="R60" s="2">
        <v>2340</v>
      </c>
      <c r="S60" s="2">
        <v>9</v>
      </c>
      <c r="T60" s="7"/>
    </row>
    <row r="61" spans="1:20" x14ac:dyDescent="0.35">
      <c r="A61" t="s">
        <v>216</v>
      </c>
      <c r="B61" t="s">
        <v>265</v>
      </c>
      <c r="C61" t="s">
        <v>266</v>
      </c>
      <c r="D61" t="s">
        <v>267</v>
      </c>
      <c r="E61" t="s">
        <v>268</v>
      </c>
      <c r="F61" s="2">
        <v>1620</v>
      </c>
      <c r="G61" s="2">
        <v>6</v>
      </c>
      <c r="H61" s="7"/>
      <c r="I61" s="2"/>
      <c r="J61" s="2"/>
      <c r="K61" s="7"/>
      <c r="L61" s="2">
        <v>1620</v>
      </c>
      <c r="M61" s="2">
        <v>6</v>
      </c>
      <c r="N61" s="7"/>
      <c r="O61" s="2"/>
      <c r="P61" s="2"/>
      <c r="Q61" s="7"/>
      <c r="R61" s="2">
        <v>3240</v>
      </c>
      <c r="S61" s="2">
        <v>12</v>
      </c>
      <c r="T61" s="7"/>
    </row>
    <row r="62" spans="1:20" x14ac:dyDescent="0.35">
      <c r="A62" t="s">
        <v>269</v>
      </c>
      <c r="B62" t="s">
        <v>124</v>
      </c>
      <c r="C62" t="s">
        <v>270</v>
      </c>
      <c r="D62" t="s">
        <v>271</v>
      </c>
      <c r="E62" t="s">
        <v>272</v>
      </c>
      <c r="F62" s="2"/>
      <c r="G62" s="2"/>
      <c r="H62" s="7"/>
      <c r="I62" s="2"/>
      <c r="J62" s="2"/>
      <c r="K62" s="7"/>
      <c r="L62" s="2">
        <v>2370</v>
      </c>
      <c r="M62" s="2">
        <v>9</v>
      </c>
      <c r="N62" s="7"/>
      <c r="O62" s="2"/>
      <c r="P62" s="2"/>
      <c r="Q62" s="7"/>
      <c r="R62" s="2">
        <v>2370</v>
      </c>
      <c r="S62" s="2">
        <v>9</v>
      </c>
      <c r="T62" s="7"/>
    </row>
    <row r="63" spans="1:20" x14ac:dyDescent="0.35">
      <c r="A63" t="s">
        <v>273</v>
      </c>
      <c r="B63" t="s">
        <v>97</v>
      </c>
      <c r="C63" t="s">
        <v>274</v>
      </c>
      <c r="E63" t="s">
        <v>275</v>
      </c>
      <c r="F63" s="2"/>
      <c r="G63" s="2"/>
      <c r="H63" s="7"/>
      <c r="I63" s="2"/>
      <c r="J63" s="2"/>
      <c r="K63" s="7"/>
      <c r="L63" s="2">
        <v>3120</v>
      </c>
      <c r="M63" s="2">
        <v>12</v>
      </c>
      <c r="N63" s="7"/>
      <c r="O63" s="2">
        <v>8700</v>
      </c>
      <c r="P63" s="2">
        <v>30</v>
      </c>
      <c r="Q63" s="7"/>
      <c r="R63" s="2">
        <v>11820</v>
      </c>
      <c r="S63" s="2">
        <v>42</v>
      </c>
      <c r="T63" s="7"/>
    </row>
    <row r="64" spans="1:20" x14ac:dyDescent="0.35">
      <c r="A64" t="s">
        <v>276</v>
      </c>
      <c r="B64" t="s">
        <v>97</v>
      </c>
      <c r="C64" t="s">
        <v>118</v>
      </c>
      <c r="E64" t="s">
        <v>84</v>
      </c>
      <c r="F64" s="2">
        <v>2430</v>
      </c>
      <c r="G64" s="2">
        <v>9</v>
      </c>
      <c r="H64" s="7"/>
      <c r="I64" s="2">
        <v>6480</v>
      </c>
      <c r="J64" s="2">
        <v>24</v>
      </c>
      <c r="K64" s="7"/>
      <c r="L64" s="2">
        <v>810</v>
      </c>
      <c r="M64" s="2">
        <v>3</v>
      </c>
      <c r="N64" s="7"/>
      <c r="O64" s="2">
        <v>870</v>
      </c>
      <c r="P64" s="2">
        <v>3</v>
      </c>
      <c r="Q64" s="7"/>
      <c r="R64" s="2">
        <v>10590</v>
      </c>
      <c r="S64" s="2">
        <v>39</v>
      </c>
      <c r="T64" s="7"/>
    </row>
    <row r="65" spans="1:20" x14ac:dyDescent="0.35">
      <c r="A65" t="s">
        <v>276</v>
      </c>
      <c r="B65" t="s">
        <v>97</v>
      </c>
      <c r="C65" t="s">
        <v>153</v>
      </c>
      <c r="E65" t="s">
        <v>277</v>
      </c>
      <c r="F65" s="2"/>
      <c r="G65" s="2"/>
      <c r="H65" s="7"/>
      <c r="I65" s="2">
        <v>4020</v>
      </c>
      <c r="J65" s="2">
        <v>15</v>
      </c>
      <c r="K65" s="7"/>
      <c r="L65" s="2"/>
      <c r="M65" s="2"/>
      <c r="N65" s="7"/>
      <c r="O65" s="2">
        <v>2610</v>
      </c>
      <c r="P65" s="2">
        <v>9</v>
      </c>
      <c r="Q65" s="7"/>
      <c r="R65" s="2">
        <v>6630</v>
      </c>
      <c r="S65" s="2">
        <v>24</v>
      </c>
      <c r="T65" s="7"/>
    </row>
    <row r="66" spans="1:20" x14ac:dyDescent="0.35">
      <c r="A66" t="s">
        <v>276</v>
      </c>
      <c r="B66" t="s">
        <v>97</v>
      </c>
      <c r="C66" t="s">
        <v>116</v>
      </c>
      <c r="E66" t="s">
        <v>278</v>
      </c>
      <c r="F66" s="2">
        <v>4050</v>
      </c>
      <c r="G66" s="2">
        <v>15</v>
      </c>
      <c r="H66" s="7"/>
      <c r="I66" s="2">
        <v>810</v>
      </c>
      <c r="J66" s="2">
        <v>3</v>
      </c>
      <c r="K66" s="7"/>
      <c r="L66" s="2">
        <v>1620</v>
      </c>
      <c r="M66" s="2">
        <v>6</v>
      </c>
      <c r="N66" s="7"/>
      <c r="O66" s="2"/>
      <c r="P66" s="2"/>
      <c r="Q66" s="7"/>
      <c r="R66" s="2">
        <v>6480</v>
      </c>
      <c r="S66" s="2">
        <v>24</v>
      </c>
      <c r="T66" s="7"/>
    </row>
    <row r="67" spans="1:20" x14ac:dyDescent="0.35">
      <c r="A67" t="s">
        <v>276</v>
      </c>
      <c r="B67" t="s">
        <v>97</v>
      </c>
      <c r="C67" t="s">
        <v>279</v>
      </c>
      <c r="E67" t="s">
        <v>280</v>
      </c>
      <c r="F67" s="2">
        <v>1620</v>
      </c>
      <c r="G67" s="2">
        <v>6</v>
      </c>
      <c r="H67" s="7"/>
      <c r="I67" s="2">
        <v>1620</v>
      </c>
      <c r="J67" s="2">
        <v>6</v>
      </c>
      <c r="K67" s="7"/>
      <c r="L67" s="2">
        <v>1620</v>
      </c>
      <c r="M67" s="2">
        <v>6</v>
      </c>
      <c r="N67" s="7"/>
      <c r="O67" s="2"/>
      <c r="P67" s="2"/>
      <c r="Q67" s="7"/>
      <c r="R67" s="2">
        <v>4860</v>
      </c>
      <c r="S67" s="2">
        <v>18</v>
      </c>
      <c r="T67" s="7"/>
    </row>
    <row r="68" spans="1:20" x14ac:dyDescent="0.35">
      <c r="A68" t="s">
        <v>276</v>
      </c>
      <c r="B68" t="s">
        <v>97</v>
      </c>
      <c r="C68" t="s">
        <v>106</v>
      </c>
      <c r="E68" t="s">
        <v>63</v>
      </c>
      <c r="F68" s="2">
        <v>810</v>
      </c>
      <c r="G68" s="2">
        <v>3</v>
      </c>
      <c r="H68" s="7"/>
      <c r="I68" s="2">
        <v>810</v>
      </c>
      <c r="J68" s="2">
        <v>3</v>
      </c>
      <c r="K68" s="7"/>
      <c r="L68" s="2"/>
      <c r="M68" s="2"/>
      <c r="N68" s="7"/>
      <c r="O68" s="2"/>
      <c r="P68" s="2"/>
      <c r="Q68" s="7"/>
      <c r="R68" s="2">
        <v>1620</v>
      </c>
      <c r="S68" s="2">
        <v>6</v>
      </c>
      <c r="T68" s="7"/>
    </row>
    <row r="69" spans="1:20" x14ac:dyDescent="0.35">
      <c r="A69" t="s">
        <v>276</v>
      </c>
      <c r="B69" t="s">
        <v>97</v>
      </c>
      <c r="C69" t="s">
        <v>281</v>
      </c>
      <c r="E69" t="s">
        <v>282</v>
      </c>
      <c r="F69" s="2">
        <v>3240</v>
      </c>
      <c r="G69" s="2">
        <v>12</v>
      </c>
      <c r="H69" s="7"/>
      <c r="I69" s="2"/>
      <c r="J69" s="2"/>
      <c r="K69" s="7"/>
      <c r="L69" s="2">
        <v>4860</v>
      </c>
      <c r="M69" s="2">
        <v>18</v>
      </c>
      <c r="N69" s="7"/>
      <c r="O69" s="2"/>
      <c r="P69" s="2"/>
      <c r="Q69" s="7"/>
      <c r="R69" s="2">
        <v>8100</v>
      </c>
      <c r="S69" s="2">
        <v>30</v>
      </c>
      <c r="T69" s="7"/>
    </row>
    <row r="70" spans="1:20" x14ac:dyDescent="0.35">
      <c r="A70" t="s">
        <v>276</v>
      </c>
      <c r="B70" t="s">
        <v>97</v>
      </c>
      <c r="C70" t="s">
        <v>283</v>
      </c>
      <c r="E70" t="s">
        <v>284</v>
      </c>
      <c r="F70" s="2">
        <v>2400</v>
      </c>
      <c r="G70" s="2">
        <v>9</v>
      </c>
      <c r="H70" s="7"/>
      <c r="I70" s="2">
        <v>4020</v>
      </c>
      <c r="J70" s="2">
        <v>15</v>
      </c>
      <c r="K70" s="7"/>
      <c r="L70" s="2"/>
      <c r="M70" s="2"/>
      <c r="N70" s="7"/>
      <c r="O70" s="2">
        <v>870</v>
      </c>
      <c r="P70" s="2">
        <v>3</v>
      </c>
      <c r="Q70" s="7"/>
      <c r="R70" s="2">
        <v>7290</v>
      </c>
      <c r="S70" s="2">
        <v>27</v>
      </c>
      <c r="T70" s="7"/>
    </row>
    <row r="71" spans="1:20" x14ac:dyDescent="0.35">
      <c r="A71" t="s">
        <v>276</v>
      </c>
      <c r="B71" t="s">
        <v>97</v>
      </c>
      <c r="C71" t="s">
        <v>171</v>
      </c>
      <c r="E71" t="s">
        <v>285</v>
      </c>
      <c r="F71" s="2">
        <v>4860</v>
      </c>
      <c r="G71" s="2">
        <v>18</v>
      </c>
      <c r="H71" s="7"/>
      <c r="I71" s="2"/>
      <c r="J71" s="2"/>
      <c r="K71" s="7"/>
      <c r="L71" s="2">
        <v>6480</v>
      </c>
      <c r="M71" s="2">
        <v>24</v>
      </c>
      <c r="N71" s="7"/>
      <c r="O71" s="2"/>
      <c r="P71" s="2"/>
      <c r="Q71" s="7"/>
      <c r="R71" s="2">
        <v>11340</v>
      </c>
      <c r="S71" s="2">
        <v>42</v>
      </c>
      <c r="T71" s="7"/>
    </row>
    <row r="72" spans="1:20" x14ac:dyDescent="0.35">
      <c r="A72" t="s">
        <v>286</v>
      </c>
      <c r="B72" t="s">
        <v>212</v>
      </c>
      <c r="C72" t="s">
        <v>213</v>
      </c>
      <c r="D72" t="s">
        <v>287</v>
      </c>
      <c r="E72" t="s">
        <v>288</v>
      </c>
      <c r="F72" s="2"/>
      <c r="G72" s="2"/>
      <c r="H72" s="7"/>
      <c r="I72" s="2">
        <v>1620</v>
      </c>
      <c r="J72" s="2">
        <v>6</v>
      </c>
      <c r="K72" s="7"/>
      <c r="L72" s="2">
        <v>3240</v>
      </c>
      <c r="M72" s="2">
        <v>12</v>
      </c>
      <c r="N72" s="7"/>
      <c r="O72" s="2">
        <v>4350</v>
      </c>
      <c r="P72" s="2">
        <v>15</v>
      </c>
      <c r="Q72" s="7"/>
      <c r="R72" s="2">
        <v>9210</v>
      </c>
      <c r="S72" s="2">
        <v>33</v>
      </c>
      <c r="T72" s="7"/>
    </row>
    <row r="73" spans="1:20" x14ac:dyDescent="0.35">
      <c r="A73" t="s">
        <v>286</v>
      </c>
      <c r="B73" t="s">
        <v>212</v>
      </c>
      <c r="C73" t="s">
        <v>213</v>
      </c>
      <c r="D73" t="s">
        <v>289</v>
      </c>
      <c r="E73" t="s">
        <v>290</v>
      </c>
      <c r="F73" s="2">
        <v>2100</v>
      </c>
      <c r="G73" s="2">
        <v>3</v>
      </c>
      <c r="H73" s="7"/>
      <c r="I73" s="2"/>
      <c r="J73" s="2"/>
      <c r="K73" s="7"/>
      <c r="L73" s="2"/>
      <c r="M73" s="2"/>
      <c r="N73" s="7"/>
      <c r="O73" s="2">
        <v>4350</v>
      </c>
      <c r="P73" s="2">
        <v>15</v>
      </c>
      <c r="Q73" s="7"/>
      <c r="R73" s="2">
        <v>6450</v>
      </c>
      <c r="S73" s="2">
        <v>18</v>
      </c>
      <c r="T73" s="7"/>
    </row>
    <row r="74" spans="1:20" x14ac:dyDescent="0.35">
      <c r="A74" t="s">
        <v>291</v>
      </c>
      <c r="B74" t="s">
        <v>212</v>
      </c>
      <c r="C74" t="s">
        <v>213</v>
      </c>
      <c r="D74" t="s">
        <v>204</v>
      </c>
      <c r="E74" t="s">
        <v>292</v>
      </c>
      <c r="F74" s="2">
        <v>4050</v>
      </c>
      <c r="G74" s="2">
        <v>15</v>
      </c>
      <c r="H74" s="7"/>
      <c r="I74" s="2">
        <v>8040</v>
      </c>
      <c r="J74" s="2">
        <v>30</v>
      </c>
      <c r="K74" s="7"/>
      <c r="L74" s="2">
        <v>13440</v>
      </c>
      <c r="M74" s="2">
        <v>48</v>
      </c>
      <c r="N74" s="7"/>
      <c r="O74" s="2">
        <v>1740</v>
      </c>
      <c r="P74" s="2">
        <v>6</v>
      </c>
      <c r="Q74" s="7"/>
      <c r="R74" s="2">
        <v>27270</v>
      </c>
      <c r="S74" s="2">
        <v>99</v>
      </c>
      <c r="T74" s="7"/>
    </row>
    <row r="75" spans="1:20" x14ac:dyDescent="0.35">
      <c r="A75" t="s">
        <v>293</v>
      </c>
      <c r="B75" t="s">
        <v>173</v>
      </c>
      <c r="C75" t="s">
        <v>174</v>
      </c>
      <c r="D75" t="s">
        <v>294</v>
      </c>
      <c r="E75" t="s">
        <v>295</v>
      </c>
      <c r="F75" s="2">
        <v>4050</v>
      </c>
      <c r="G75" s="2">
        <v>15</v>
      </c>
      <c r="H75" s="7"/>
      <c r="I75" s="2">
        <v>6480</v>
      </c>
      <c r="J75" s="2">
        <v>24</v>
      </c>
      <c r="K75" s="7"/>
      <c r="L75" s="2">
        <v>8910</v>
      </c>
      <c r="M75" s="2">
        <v>33</v>
      </c>
      <c r="N75" s="7"/>
      <c r="O75" s="2">
        <v>4350</v>
      </c>
      <c r="P75" s="2">
        <v>15</v>
      </c>
      <c r="Q75" s="7"/>
      <c r="R75" s="2">
        <v>23790</v>
      </c>
      <c r="S75" s="2">
        <v>87</v>
      </c>
      <c r="T75" s="7"/>
    </row>
    <row r="76" spans="1:20" x14ac:dyDescent="0.35">
      <c r="A76" t="s">
        <v>296</v>
      </c>
      <c r="B76" t="s">
        <v>124</v>
      </c>
      <c r="C76" t="s">
        <v>125</v>
      </c>
      <c r="D76" t="s">
        <v>297</v>
      </c>
      <c r="E76" t="s">
        <v>298</v>
      </c>
      <c r="F76" s="2"/>
      <c r="G76" s="2"/>
      <c r="H76" s="7"/>
      <c r="I76" s="2"/>
      <c r="J76" s="2"/>
      <c r="K76" s="7"/>
      <c r="L76" s="2"/>
      <c r="M76" s="2"/>
      <c r="N76" s="7"/>
      <c r="O76" s="2">
        <v>8700</v>
      </c>
      <c r="P76" s="2">
        <v>30</v>
      </c>
      <c r="Q76" s="7"/>
      <c r="R76" s="2">
        <v>8700</v>
      </c>
      <c r="S76" s="2">
        <v>30</v>
      </c>
      <c r="T76" s="7"/>
    </row>
    <row r="77" spans="1:20" x14ac:dyDescent="0.35">
      <c r="A77" t="s">
        <v>296</v>
      </c>
      <c r="B77" t="s">
        <v>124</v>
      </c>
      <c r="C77" t="s">
        <v>125</v>
      </c>
      <c r="D77" t="s">
        <v>142</v>
      </c>
      <c r="E77" t="s">
        <v>299</v>
      </c>
      <c r="F77" s="2"/>
      <c r="G77" s="2"/>
      <c r="H77" s="7"/>
      <c r="I77" s="2">
        <v>6480</v>
      </c>
      <c r="J77" s="2">
        <v>24</v>
      </c>
      <c r="K77" s="7"/>
      <c r="L77" s="2">
        <v>6480</v>
      </c>
      <c r="M77" s="2">
        <v>24</v>
      </c>
      <c r="N77" s="7"/>
      <c r="O77" s="2"/>
      <c r="P77" s="2"/>
      <c r="Q77" s="7"/>
      <c r="R77" s="2">
        <v>12960</v>
      </c>
      <c r="S77" s="2">
        <v>48</v>
      </c>
      <c r="T77" s="7"/>
    </row>
    <row r="78" spans="1:20" x14ac:dyDescent="0.35">
      <c r="A78" t="s">
        <v>296</v>
      </c>
      <c r="B78" t="s">
        <v>124</v>
      </c>
      <c r="C78" t="s">
        <v>125</v>
      </c>
      <c r="D78" t="s">
        <v>300</v>
      </c>
      <c r="E78" t="s">
        <v>301</v>
      </c>
      <c r="F78" s="2">
        <v>2430</v>
      </c>
      <c r="G78" s="2">
        <v>9</v>
      </c>
      <c r="H78" s="7"/>
      <c r="I78" s="2">
        <v>9690</v>
      </c>
      <c r="J78" s="2">
        <v>36</v>
      </c>
      <c r="K78" s="7"/>
      <c r="L78" s="2">
        <v>4050</v>
      </c>
      <c r="M78" s="2">
        <v>15</v>
      </c>
      <c r="N78" s="7"/>
      <c r="O78" s="2">
        <v>4350</v>
      </c>
      <c r="P78" s="2">
        <v>15</v>
      </c>
      <c r="Q78" s="7"/>
      <c r="R78" s="2">
        <v>20520</v>
      </c>
      <c r="S78" s="2">
        <v>75</v>
      </c>
      <c r="T78" s="7"/>
    </row>
    <row r="79" spans="1:20" x14ac:dyDescent="0.35">
      <c r="A79" t="s">
        <v>302</v>
      </c>
      <c r="B79" t="s">
        <v>97</v>
      </c>
      <c r="C79" t="s">
        <v>303</v>
      </c>
      <c r="E79" t="s">
        <v>304</v>
      </c>
      <c r="F79" s="2"/>
      <c r="G79" s="2"/>
      <c r="H79" s="7"/>
      <c r="I79" s="2"/>
      <c r="J79" s="2"/>
      <c r="K79" s="7"/>
      <c r="L79" s="2"/>
      <c r="M79" s="2"/>
      <c r="N79" s="7"/>
      <c r="O79" s="2">
        <v>4350</v>
      </c>
      <c r="P79" s="2">
        <v>15</v>
      </c>
      <c r="Q79" s="7"/>
      <c r="R79" s="2">
        <v>4350</v>
      </c>
      <c r="S79" s="2">
        <v>15</v>
      </c>
      <c r="T79" s="7"/>
    </row>
    <row r="80" spans="1:20" x14ac:dyDescent="0.35">
      <c r="A80" t="s">
        <v>305</v>
      </c>
      <c r="B80" t="s">
        <v>148</v>
      </c>
      <c r="C80" t="s">
        <v>103</v>
      </c>
      <c r="E80" t="s">
        <v>306</v>
      </c>
      <c r="F80" s="2">
        <v>5640</v>
      </c>
      <c r="G80" s="2">
        <v>21</v>
      </c>
      <c r="H80" s="7"/>
      <c r="I80" s="2">
        <v>11280</v>
      </c>
      <c r="J80" s="2">
        <v>42</v>
      </c>
      <c r="K80" s="7"/>
      <c r="L80" s="2">
        <v>12900</v>
      </c>
      <c r="M80" s="2">
        <v>48</v>
      </c>
      <c r="N80" s="7"/>
      <c r="O80" s="2">
        <v>7800</v>
      </c>
      <c r="P80" s="2">
        <v>27</v>
      </c>
      <c r="Q80" s="7"/>
      <c r="R80" s="2">
        <v>37620</v>
      </c>
      <c r="S80" s="2">
        <v>138</v>
      </c>
      <c r="T80" s="7"/>
    </row>
    <row r="81" spans="1:20" x14ac:dyDescent="0.35">
      <c r="A81" t="s">
        <v>307</v>
      </c>
      <c r="B81" t="s">
        <v>97</v>
      </c>
      <c r="C81" t="s">
        <v>308</v>
      </c>
      <c r="E81" t="s">
        <v>309</v>
      </c>
      <c r="F81" s="2">
        <v>3240</v>
      </c>
      <c r="G81" s="2">
        <v>12</v>
      </c>
      <c r="H81" s="7"/>
      <c r="I81" s="2">
        <v>7260</v>
      </c>
      <c r="J81" s="2">
        <v>27</v>
      </c>
      <c r="K81" s="7"/>
      <c r="L81" s="2"/>
      <c r="M81" s="2"/>
      <c r="N81" s="7"/>
      <c r="O81" s="2">
        <v>4350</v>
      </c>
      <c r="P81" s="2">
        <v>15</v>
      </c>
      <c r="Q81" s="7"/>
      <c r="R81" s="2">
        <v>14850</v>
      </c>
      <c r="S81" s="2">
        <v>54</v>
      </c>
      <c r="T81" s="7"/>
    </row>
    <row r="82" spans="1:20" x14ac:dyDescent="0.35">
      <c r="A82" t="s">
        <v>307</v>
      </c>
      <c r="B82" t="s">
        <v>97</v>
      </c>
      <c r="C82" t="s">
        <v>171</v>
      </c>
      <c r="E82" t="s">
        <v>310</v>
      </c>
      <c r="F82" s="2">
        <v>960</v>
      </c>
      <c r="G82" s="2">
        <v>3</v>
      </c>
      <c r="H82" s="7"/>
      <c r="I82" s="2">
        <v>6480</v>
      </c>
      <c r="J82" s="2">
        <v>24</v>
      </c>
      <c r="K82" s="7"/>
      <c r="L82" s="2">
        <v>4830</v>
      </c>
      <c r="M82" s="2">
        <v>18</v>
      </c>
      <c r="N82" s="7"/>
      <c r="O82" s="2">
        <v>4350</v>
      </c>
      <c r="P82" s="2">
        <v>15</v>
      </c>
      <c r="Q82" s="7"/>
      <c r="R82" s="2">
        <v>16620</v>
      </c>
      <c r="S82" s="2">
        <v>60</v>
      </c>
      <c r="T82" s="7"/>
    </row>
    <row r="83" spans="1:20" x14ac:dyDescent="0.35">
      <c r="A83" t="s">
        <v>307</v>
      </c>
      <c r="B83" t="s">
        <v>97</v>
      </c>
      <c r="C83" t="s">
        <v>311</v>
      </c>
      <c r="E83" t="s">
        <v>312</v>
      </c>
      <c r="F83" s="2">
        <v>12120</v>
      </c>
      <c r="G83" s="2">
        <v>45</v>
      </c>
      <c r="H83" s="7"/>
      <c r="I83" s="2">
        <v>7260</v>
      </c>
      <c r="J83" s="2">
        <v>27</v>
      </c>
      <c r="K83" s="7"/>
      <c r="L83" s="2"/>
      <c r="M83" s="2"/>
      <c r="N83" s="7"/>
      <c r="O83" s="2">
        <v>4290</v>
      </c>
      <c r="P83" s="2">
        <v>15</v>
      </c>
      <c r="Q83" s="7"/>
      <c r="R83" s="2">
        <v>23670</v>
      </c>
      <c r="S83" s="2">
        <v>87</v>
      </c>
      <c r="T83" s="7"/>
    </row>
    <row r="84" spans="1:20" x14ac:dyDescent="0.35">
      <c r="A84" t="s">
        <v>307</v>
      </c>
      <c r="B84" t="s">
        <v>97</v>
      </c>
      <c r="C84" t="s">
        <v>313</v>
      </c>
      <c r="E84" t="s">
        <v>314</v>
      </c>
      <c r="F84" s="2">
        <v>4860</v>
      </c>
      <c r="G84" s="2">
        <v>18</v>
      </c>
      <c r="H84" s="7"/>
      <c r="I84" s="2">
        <v>10500</v>
      </c>
      <c r="J84" s="2">
        <v>39</v>
      </c>
      <c r="K84" s="7"/>
      <c r="L84" s="2">
        <v>1560</v>
      </c>
      <c r="M84" s="2">
        <v>6</v>
      </c>
      <c r="N84" s="7"/>
      <c r="O84" s="2">
        <v>5100</v>
      </c>
      <c r="P84" s="2">
        <v>18</v>
      </c>
      <c r="Q84" s="7"/>
      <c r="R84" s="2">
        <v>22020</v>
      </c>
      <c r="S84" s="2">
        <v>81</v>
      </c>
      <c r="T84" s="7"/>
    </row>
    <row r="85" spans="1:20" x14ac:dyDescent="0.35">
      <c r="A85" t="s">
        <v>315</v>
      </c>
      <c r="B85" t="s">
        <v>265</v>
      </c>
      <c r="C85" t="s">
        <v>316</v>
      </c>
      <c r="D85" t="s">
        <v>317</v>
      </c>
      <c r="E85" t="s">
        <v>318</v>
      </c>
      <c r="F85" s="2">
        <v>4830</v>
      </c>
      <c r="G85" s="2">
        <v>18</v>
      </c>
      <c r="H85" s="7"/>
      <c r="I85" s="2">
        <v>5640</v>
      </c>
      <c r="J85" s="2">
        <v>21</v>
      </c>
      <c r="K85" s="7"/>
      <c r="L85" s="2">
        <v>7260</v>
      </c>
      <c r="M85" s="2">
        <v>27</v>
      </c>
      <c r="N85" s="7"/>
      <c r="O85" s="2">
        <v>3480</v>
      </c>
      <c r="P85" s="2">
        <v>12</v>
      </c>
      <c r="Q85" s="7"/>
      <c r="R85" s="2">
        <v>21210</v>
      </c>
      <c r="S85" s="2">
        <v>78</v>
      </c>
      <c r="T85" s="7"/>
    </row>
    <row r="86" spans="1:20" x14ac:dyDescent="0.35">
      <c r="A86" t="s">
        <v>319</v>
      </c>
      <c r="B86" t="s">
        <v>124</v>
      </c>
      <c r="C86" t="s">
        <v>125</v>
      </c>
      <c r="D86" t="s">
        <v>320</v>
      </c>
      <c r="E86" t="s">
        <v>321</v>
      </c>
      <c r="F86" s="2">
        <v>6420</v>
      </c>
      <c r="G86" s="2">
        <v>24</v>
      </c>
      <c r="H86" s="7"/>
      <c r="I86" s="2">
        <v>6480</v>
      </c>
      <c r="J86" s="2">
        <v>24</v>
      </c>
      <c r="K86" s="7"/>
      <c r="L86" s="2">
        <v>1560</v>
      </c>
      <c r="M86" s="2">
        <v>6</v>
      </c>
      <c r="N86" s="7"/>
      <c r="O86" s="2">
        <v>8700</v>
      </c>
      <c r="P86" s="2">
        <v>30</v>
      </c>
      <c r="Q86" s="7"/>
      <c r="R86" s="2">
        <v>23160</v>
      </c>
      <c r="S86" s="2">
        <v>84</v>
      </c>
      <c r="T86" s="7"/>
    </row>
    <row r="87" spans="1:20" x14ac:dyDescent="0.35">
      <c r="A87" t="s">
        <v>322</v>
      </c>
      <c r="B87" t="s">
        <v>220</v>
      </c>
      <c r="C87" t="s">
        <v>221</v>
      </c>
      <c r="D87" t="s">
        <v>222</v>
      </c>
      <c r="E87" t="s">
        <v>323</v>
      </c>
      <c r="F87" s="2">
        <v>1620</v>
      </c>
      <c r="G87" s="2">
        <v>6</v>
      </c>
      <c r="H87" s="7"/>
      <c r="I87" s="2">
        <v>5670</v>
      </c>
      <c r="J87" s="2">
        <v>21</v>
      </c>
      <c r="K87" s="7"/>
      <c r="L87" s="2">
        <v>1620</v>
      </c>
      <c r="M87" s="2">
        <v>6</v>
      </c>
      <c r="N87" s="7"/>
      <c r="O87" s="2">
        <v>4350</v>
      </c>
      <c r="P87" s="2">
        <v>15</v>
      </c>
      <c r="Q87" s="7"/>
      <c r="R87" s="2">
        <v>13260</v>
      </c>
      <c r="S87" s="2">
        <v>48</v>
      </c>
      <c r="T87" s="7"/>
    </row>
    <row r="88" spans="1:20" x14ac:dyDescent="0.35">
      <c r="A88" t="s">
        <v>324</v>
      </c>
      <c r="B88" t="s">
        <v>97</v>
      </c>
      <c r="C88" t="s">
        <v>325</v>
      </c>
      <c r="E88" t="s">
        <v>326</v>
      </c>
      <c r="F88" s="2"/>
      <c r="G88" s="2"/>
      <c r="H88" s="7"/>
      <c r="I88" s="2"/>
      <c r="J88" s="2"/>
      <c r="K88" s="7"/>
      <c r="L88" s="2">
        <v>810</v>
      </c>
      <c r="M88" s="2">
        <v>3</v>
      </c>
      <c r="N88" s="7"/>
      <c r="O88" s="2"/>
      <c r="P88" s="2"/>
      <c r="Q88" s="7"/>
      <c r="R88" s="2">
        <v>810</v>
      </c>
      <c r="S88" s="2">
        <v>3</v>
      </c>
      <c r="T88" s="7"/>
    </row>
    <row r="89" spans="1:20" x14ac:dyDescent="0.35">
      <c r="A89" t="s">
        <v>327</v>
      </c>
      <c r="B89" t="s">
        <v>124</v>
      </c>
      <c r="C89" t="s">
        <v>328</v>
      </c>
      <c r="D89" t="s">
        <v>329</v>
      </c>
      <c r="E89" t="s">
        <v>330</v>
      </c>
      <c r="F89" s="2">
        <v>2400</v>
      </c>
      <c r="G89" s="2">
        <v>9</v>
      </c>
      <c r="H89" s="7"/>
      <c r="I89" s="2">
        <v>4050</v>
      </c>
      <c r="J89" s="2">
        <v>15</v>
      </c>
      <c r="K89" s="7"/>
      <c r="L89" s="2">
        <v>2430</v>
      </c>
      <c r="M89" s="2">
        <v>9</v>
      </c>
      <c r="N89" s="7"/>
      <c r="O89" s="2">
        <v>4350</v>
      </c>
      <c r="P89" s="2">
        <v>15</v>
      </c>
      <c r="Q89" s="7"/>
      <c r="R89" s="2">
        <v>13230</v>
      </c>
      <c r="S89" s="2">
        <v>48</v>
      </c>
      <c r="T89" s="7"/>
    </row>
    <row r="90" spans="1:20" x14ac:dyDescent="0.35">
      <c r="A90" t="s">
        <v>331</v>
      </c>
      <c r="B90" t="s">
        <v>131</v>
      </c>
      <c r="C90" t="s">
        <v>230</v>
      </c>
      <c r="D90" t="s">
        <v>332</v>
      </c>
      <c r="E90" t="s">
        <v>333</v>
      </c>
      <c r="F90" s="2"/>
      <c r="G90" s="2"/>
      <c r="H90" s="7"/>
      <c r="I90" s="2">
        <v>6480</v>
      </c>
      <c r="J90" s="2">
        <v>24</v>
      </c>
      <c r="K90" s="7"/>
      <c r="L90" s="2"/>
      <c r="M90" s="2"/>
      <c r="N90" s="7"/>
      <c r="O90" s="2">
        <v>4350</v>
      </c>
      <c r="P90" s="2">
        <v>15</v>
      </c>
      <c r="Q90" s="7"/>
      <c r="R90" s="2">
        <v>10830</v>
      </c>
      <c r="S90" s="2">
        <v>39</v>
      </c>
      <c r="T90" s="7"/>
    </row>
    <row r="91" spans="1:20" x14ac:dyDescent="0.35">
      <c r="A91" t="s">
        <v>331</v>
      </c>
      <c r="B91" t="s">
        <v>131</v>
      </c>
      <c r="C91" t="s">
        <v>230</v>
      </c>
      <c r="D91" t="s">
        <v>334</v>
      </c>
      <c r="E91" t="s">
        <v>335</v>
      </c>
      <c r="F91" s="2">
        <v>4830</v>
      </c>
      <c r="G91" s="2">
        <v>18</v>
      </c>
      <c r="H91" s="7"/>
      <c r="I91" s="2">
        <v>1560</v>
      </c>
      <c r="J91" s="2">
        <v>6</v>
      </c>
      <c r="K91" s="7"/>
      <c r="L91" s="2">
        <v>10530</v>
      </c>
      <c r="M91" s="2">
        <v>39</v>
      </c>
      <c r="N91" s="7"/>
      <c r="O91" s="2">
        <v>4200</v>
      </c>
      <c r="P91" s="2">
        <v>15</v>
      </c>
      <c r="Q91" s="7"/>
      <c r="R91" s="2">
        <v>21120</v>
      </c>
      <c r="S91" s="2">
        <v>78</v>
      </c>
      <c r="T91" s="7"/>
    </row>
    <row r="92" spans="1:20" x14ac:dyDescent="0.35">
      <c r="A92" t="s">
        <v>336</v>
      </c>
      <c r="B92" t="s">
        <v>97</v>
      </c>
      <c r="C92" t="s">
        <v>337</v>
      </c>
      <c r="E92" t="s">
        <v>338</v>
      </c>
      <c r="F92" s="2">
        <v>2430</v>
      </c>
      <c r="G92" s="2">
        <v>9</v>
      </c>
      <c r="H92" s="7"/>
      <c r="I92" s="2">
        <v>6480</v>
      </c>
      <c r="J92" s="2">
        <v>24</v>
      </c>
      <c r="K92" s="7"/>
      <c r="L92" s="2">
        <v>2430</v>
      </c>
      <c r="M92" s="2">
        <v>9</v>
      </c>
      <c r="N92" s="7"/>
      <c r="O92" s="2">
        <v>8700</v>
      </c>
      <c r="P92" s="2">
        <v>30</v>
      </c>
      <c r="Q92" s="7"/>
      <c r="R92" s="2">
        <v>20040</v>
      </c>
      <c r="S92" s="2">
        <v>72</v>
      </c>
      <c r="T92" s="7"/>
    </row>
    <row r="93" spans="1:20" x14ac:dyDescent="0.35">
      <c r="A93" t="s">
        <v>339</v>
      </c>
      <c r="B93" t="s">
        <v>265</v>
      </c>
      <c r="C93" t="s">
        <v>340</v>
      </c>
      <c r="E93" t="s">
        <v>340</v>
      </c>
      <c r="F93" s="2"/>
      <c r="G93" s="2"/>
      <c r="H93" s="7"/>
      <c r="I93" s="2"/>
      <c r="J93" s="2"/>
      <c r="K93" s="7"/>
      <c r="L93" s="2"/>
      <c r="M93" s="2"/>
      <c r="N93" s="7"/>
      <c r="O93" s="2">
        <v>870</v>
      </c>
      <c r="P93" s="2">
        <v>3</v>
      </c>
      <c r="Q93" s="7"/>
      <c r="R93" s="2">
        <v>870</v>
      </c>
      <c r="S93" s="2">
        <v>3</v>
      </c>
      <c r="T93" s="7"/>
    </row>
    <row r="94" spans="1:20" x14ac:dyDescent="0.35">
      <c r="A94" t="s">
        <v>341</v>
      </c>
      <c r="B94" t="s">
        <v>342</v>
      </c>
      <c r="C94" t="s">
        <v>343</v>
      </c>
      <c r="D94" t="s">
        <v>344</v>
      </c>
      <c r="E94" t="s">
        <v>345</v>
      </c>
      <c r="F94" s="2"/>
      <c r="G94" s="2"/>
      <c r="H94" s="7"/>
      <c r="I94" s="2">
        <v>7260</v>
      </c>
      <c r="J94" s="2">
        <v>27</v>
      </c>
      <c r="K94" s="7"/>
      <c r="L94" s="2">
        <v>1560</v>
      </c>
      <c r="M94" s="2">
        <v>6</v>
      </c>
      <c r="N94" s="7"/>
      <c r="O94" s="2"/>
      <c r="P94" s="2"/>
      <c r="Q94" s="7"/>
      <c r="R94" s="2">
        <v>8820</v>
      </c>
      <c r="S94" s="2">
        <v>33</v>
      </c>
      <c r="T94" s="7"/>
    </row>
    <row r="95" spans="1:20" x14ac:dyDescent="0.35">
      <c r="A95" t="s">
        <v>346</v>
      </c>
      <c r="B95" t="s">
        <v>97</v>
      </c>
      <c r="C95" t="s">
        <v>347</v>
      </c>
      <c r="E95" t="s">
        <v>348</v>
      </c>
      <c r="F95" s="2"/>
      <c r="G95" s="2"/>
      <c r="H95" s="7"/>
      <c r="I95" s="2"/>
      <c r="J95" s="2"/>
      <c r="K95" s="7"/>
      <c r="L95" s="2"/>
      <c r="M95" s="2"/>
      <c r="N95" s="7"/>
      <c r="O95" s="2">
        <v>870</v>
      </c>
      <c r="P95" s="2">
        <v>3</v>
      </c>
      <c r="Q95" s="7"/>
      <c r="R95" s="2">
        <v>870</v>
      </c>
      <c r="S95" s="2">
        <v>3</v>
      </c>
      <c r="T95" s="7"/>
    </row>
    <row r="96" spans="1:20" x14ac:dyDescent="0.35">
      <c r="A96" t="s">
        <v>349</v>
      </c>
      <c r="B96" t="s">
        <v>97</v>
      </c>
      <c r="C96" t="s">
        <v>281</v>
      </c>
      <c r="E96" t="s">
        <v>281</v>
      </c>
      <c r="F96" s="2"/>
      <c r="G96" s="2"/>
      <c r="H96" s="7"/>
      <c r="I96" s="2"/>
      <c r="J96" s="2"/>
      <c r="K96" s="7"/>
      <c r="L96" s="2"/>
      <c r="M96" s="2"/>
      <c r="N96" s="7"/>
      <c r="O96" s="2">
        <v>2205</v>
      </c>
      <c r="P96" s="2">
        <v>3</v>
      </c>
      <c r="Q96" s="7"/>
      <c r="R96" s="2">
        <v>2205</v>
      </c>
      <c r="S96" s="2">
        <v>3</v>
      </c>
      <c r="T96" s="7"/>
    </row>
    <row r="97" spans="1:20" x14ac:dyDescent="0.35">
      <c r="A97" t="s">
        <v>350</v>
      </c>
      <c r="B97" t="s">
        <v>97</v>
      </c>
      <c r="C97" t="s">
        <v>100</v>
      </c>
      <c r="E97" t="s">
        <v>351</v>
      </c>
      <c r="F97" s="2">
        <v>10050</v>
      </c>
      <c r="G97" s="2">
        <v>27</v>
      </c>
      <c r="H97" s="7"/>
      <c r="I97" s="2">
        <v>9660</v>
      </c>
      <c r="J97" s="2">
        <v>30</v>
      </c>
      <c r="K97" s="7"/>
      <c r="L97" s="2">
        <v>9030</v>
      </c>
      <c r="M97" s="2">
        <v>24</v>
      </c>
      <c r="N97" s="7"/>
      <c r="O97" s="2">
        <v>5685</v>
      </c>
      <c r="P97" s="2">
        <v>15</v>
      </c>
      <c r="Q97" s="7"/>
      <c r="R97" s="2">
        <v>34425</v>
      </c>
      <c r="S97" s="2">
        <v>96</v>
      </c>
      <c r="T97" s="7"/>
    </row>
    <row r="98" spans="1:20" x14ac:dyDescent="0.35">
      <c r="A98" t="s">
        <v>352</v>
      </c>
      <c r="B98" t="s">
        <v>97</v>
      </c>
      <c r="C98" t="s">
        <v>279</v>
      </c>
      <c r="E98" t="s">
        <v>353</v>
      </c>
      <c r="F98" s="2">
        <v>1560</v>
      </c>
      <c r="G98" s="2">
        <v>6</v>
      </c>
      <c r="H98" s="7"/>
      <c r="I98" s="2"/>
      <c r="J98" s="2"/>
      <c r="K98" s="7"/>
      <c r="L98" s="2"/>
      <c r="M98" s="2"/>
      <c r="N98" s="7"/>
      <c r="O98" s="2"/>
      <c r="P98" s="2"/>
      <c r="Q98" s="7"/>
      <c r="R98" s="2">
        <v>1560</v>
      </c>
      <c r="S98" s="2">
        <v>6</v>
      </c>
      <c r="T98" s="7"/>
    </row>
    <row r="99" spans="1:20" x14ac:dyDescent="0.35">
      <c r="A99" t="s">
        <v>354</v>
      </c>
      <c r="B99" t="s">
        <v>97</v>
      </c>
      <c r="C99" t="s">
        <v>355</v>
      </c>
      <c r="E99" t="s">
        <v>356</v>
      </c>
      <c r="F99" s="2">
        <v>3240</v>
      </c>
      <c r="G99" s="2">
        <v>12</v>
      </c>
      <c r="H99" s="7"/>
      <c r="I99" s="2">
        <v>2400</v>
      </c>
      <c r="J99" s="2">
        <v>9</v>
      </c>
      <c r="K99" s="7"/>
      <c r="L99" s="2">
        <v>2430</v>
      </c>
      <c r="M99" s="2">
        <v>9</v>
      </c>
      <c r="N99" s="7"/>
      <c r="O99" s="2">
        <v>1740</v>
      </c>
      <c r="P99" s="2">
        <v>6</v>
      </c>
      <c r="Q99" s="7"/>
      <c r="R99" s="2">
        <v>9810</v>
      </c>
      <c r="S99" s="2">
        <v>36</v>
      </c>
      <c r="T99" s="7"/>
    </row>
    <row r="100" spans="1:20" x14ac:dyDescent="0.35">
      <c r="A100" t="s">
        <v>357</v>
      </c>
      <c r="B100" t="s">
        <v>97</v>
      </c>
      <c r="C100" t="s">
        <v>101</v>
      </c>
      <c r="E100" t="s">
        <v>358</v>
      </c>
      <c r="F100" s="2">
        <v>2430</v>
      </c>
      <c r="G100" s="2">
        <v>9</v>
      </c>
      <c r="H100" s="7"/>
      <c r="I100" s="2"/>
      <c r="J100" s="2"/>
      <c r="K100" s="7"/>
      <c r="L100" s="2">
        <v>810</v>
      </c>
      <c r="M100" s="2">
        <v>3</v>
      </c>
      <c r="N100" s="7"/>
      <c r="O100" s="2"/>
      <c r="P100" s="2"/>
      <c r="Q100" s="7"/>
      <c r="R100" s="2">
        <v>3240</v>
      </c>
      <c r="S100" s="2">
        <v>12</v>
      </c>
      <c r="T100" s="7"/>
    </row>
    <row r="101" spans="1:20" x14ac:dyDescent="0.35">
      <c r="A101" t="s">
        <v>359</v>
      </c>
      <c r="B101" t="s">
        <v>124</v>
      </c>
      <c r="C101" t="s">
        <v>125</v>
      </c>
      <c r="D101" t="s">
        <v>142</v>
      </c>
      <c r="E101" t="s">
        <v>360</v>
      </c>
      <c r="F101" s="2"/>
      <c r="G101" s="2"/>
      <c r="H101" s="7"/>
      <c r="I101" s="2">
        <v>6480</v>
      </c>
      <c r="J101" s="2">
        <v>24</v>
      </c>
      <c r="K101" s="7"/>
      <c r="L101" s="2"/>
      <c r="M101" s="2"/>
      <c r="N101" s="7"/>
      <c r="O101" s="2">
        <v>4350</v>
      </c>
      <c r="P101" s="2">
        <v>15</v>
      </c>
      <c r="Q101" s="7"/>
      <c r="R101" s="2">
        <v>10830</v>
      </c>
      <c r="S101" s="2">
        <v>39</v>
      </c>
      <c r="T101" s="7"/>
    </row>
    <row r="102" spans="1:20" x14ac:dyDescent="0.35">
      <c r="A102" t="s">
        <v>359</v>
      </c>
      <c r="B102" t="s">
        <v>97</v>
      </c>
      <c r="C102" t="s">
        <v>281</v>
      </c>
      <c r="E102" t="s">
        <v>361</v>
      </c>
      <c r="F102" s="2">
        <v>4860</v>
      </c>
      <c r="G102" s="2">
        <v>18</v>
      </c>
      <c r="H102" s="7"/>
      <c r="I102" s="2">
        <v>6480</v>
      </c>
      <c r="J102" s="2">
        <v>24</v>
      </c>
      <c r="K102" s="7"/>
      <c r="L102" s="2">
        <v>780</v>
      </c>
      <c r="M102" s="2">
        <v>3</v>
      </c>
      <c r="N102" s="7"/>
      <c r="O102" s="2">
        <v>8700</v>
      </c>
      <c r="P102" s="2">
        <v>30</v>
      </c>
      <c r="Q102" s="7"/>
      <c r="R102" s="2">
        <v>20820</v>
      </c>
      <c r="S102" s="2">
        <v>75</v>
      </c>
      <c r="T102" s="7"/>
    </row>
    <row r="103" spans="1:20" x14ac:dyDescent="0.35">
      <c r="A103" t="s">
        <v>359</v>
      </c>
      <c r="B103" t="s">
        <v>124</v>
      </c>
      <c r="C103" t="s">
        <v>125</v>
      </c>
      <c r="D103" t="s">
        <v>362</v>
      </c>
      <c r="E103" t="s">
        <v>363</v>
      </c>
      <c r="F103" s="2"/>
      <c r="G103" s="2"/>
      <c r="H103" s="7"/>
      <c r="I103" s="2">
        <v>12960</v>
      </c>
      <c r="J103" s="2">
        <v>48</v>
      </c>
      <c r="K103" s="7"/>
      <c r="L103" s="2">
        <v>780</v>
      </c>
      <c r="M103" s="2">
        <v>3</v>
      </c>
      <c r="N103" s="7"/>
      <c r="O103" s="2">
        <v>6870</v>
      </c>
      <c r="P103" s="2">
        <v>24</v>
      </c>
      <c r="Q103" s="7"/>
      <c r="R103" s="2">
        <v>20610</v>
      </c>
      <c r="S103" s="2">
        <v>75</v>
      </c>
      <c r="T103" s="7"/>
    </row>
    <row r="104" spans="1:20" x14ac:dyDescent="0.35">
      <c r="A104" t="s">
        <v>359</v>
      </c>
      <c r="B104" t="s">
        <v>124</v>
      </c>
      <c r="C104" t="s">
        <v>125</v>
      </c>
      <c r="D104" t="s">
        <v>364</v>
      </c>
      <c r="E104" t="s">
        <v>365</v>
      </c>
      <c r="F104" s="2">
        <v>3210</v>
      </c>
      <c r="G104" s="2">
        <v>12</v>
      </c>
      <c r="H104" s="7"/>
      <c r="I104" s="2">
        <v>3240</v>
      </c>
      <c r="J104" s="2">
        <v>12</v>
      </c>
      <c r="K104" s="7"/>
      <c r="L104" s="2">
        <v>2430</v>
      </c>
      <c r="M104" s="2">
        <v>9</v>
      </c>
      <c r="N104" s="7"/>
      <c r="O104" s="2">
        <v>3480</v>
      </c>
      <c r="P104" s="2">
        <v>12</v>
      </c>
      <c r="Q104" s="7"/>
      <c r="R104" s="2">
        <v>12360</v>
      </c>
      <c r="S104" s="2">
        <v>45</v>
      </c>
      <c r="T104" s="7"/>
    </row>
    <row r="105" spans="1:20" x14ac:dyDescent="0.35">
      <c r="A105" t="s">
        <v>359</v>
      </c>
      <c r="B105" t="s">
        <v>124</v>
      </c>
      <c r="C105" t="s">
        <v>125</v>
      </c>
      <c r="D105" t="s">
        <v>366</v>
      </c>
      <c r="E105" t="s">
        <v>367</v>
      </c>
      <c r="F105" s="2">
        <v>780</v>
      </c>
      <c r="G105" s="2">
        <v>3</v>
      </c>
      <c r="H105" s="7"/>
      <c r="I105" s="2">
        <v>6480</v>
      </c>
      <c r="J105" s="2">
        <v>24</v>
      </c>
      <c r="K105" s="7"/>
      <c r="L105" s="2">
        <v>2700</v>
      </c>
      <c r="M105" s="2">
        <v>9</v>
      </c>
      <c r="N105" s="7"/>
      <c r="O105" s="2">
        <v>8700</v>
      </c>
      <c r="P105" s="2">
        <v>30</v>
      </c>
      <c r="Q105" s="7"/>
      <c r="R105" s="2">
        <v>18660</v>
      </c>
      <c r="S105" s="2">
        <v>66</v>
      </c>
      <c r="T105" s="7"/>
    </row>
    <row r="106" spans="1:20" x14ac:dyDescent="0.35">
      <c r="A106" t="s">
        <v>368</v>
      </c>
      <c r="B106" t="s">
        <v>212</v>
      </c>
      <c r="C106" t="s">
        <v>213</v>
      </c>
      <c r="D106" t="s">
        <v>369</v>
      </c>
      <c r="E106" t="s">
        <v>370</v>
      </c>
      <c r="F106" s="2"/>
      <c r="G106" s="2"/>
      <c r="H106" s="7"/>
      <c r="I106" s="2">
        <v>6480</v>
      </c>
      <c r="J106" s="2">
        <v>24</v>
      </c>
      <c r="K106" s="7"/>
      <c r="L106" s="2">
        <v>9510</v>
      </c>
      <c r="M106" s="2">
        <v>36</v>
      </c>
      <c r="N106" s="7"/>
      <c r="O106" s="2"/>
      <c r="P106" s="2"/>
      <c r="Q106" s="7"/>
      <c r="R106" s="2">
        <v>15990</v>
      </c>
      <c r="S106" s="2">
        <v>60</v>
      </c>
      <c r="T106" s="7"/>
    </row>
    <row r="107" spans="1:20" x14ac:dyDescent="0.35">
      <c r="A107" t="s">
        <v>371</v>
      </c>
      <c r="B107" t="s">
        <v>186</v>
      </c>
      <c r="C107" t="s">
        <v>262</v>
      </c>
      <c r="D107" t="s">
        <v>372</v>
      </c>
      <c r="E107" t="s">
        <v>373</v>
      </c>
      <c r="F107" s="2">
        <v>5610</v>
      </c>
      <c r="G107" s="2">
        <v>21</v>
      </c>
      <c r="H107" s="7"/>
      <c r="I107" s="2">
        <v>6450</v>
      </c>
      <c r="J107" s="2">
        <v>24</v>
      </c>
      <c r="K107" s="7"/>
      <c r="L107" s="2">
        <v>2430</v>
      </c>
      <c r="M107" s="2">
        <v>9</v>
      </c>
      <c r="N107" s="7"/>
      <c r="O107" s="2">
        <v>6060</v>
      </c>
      <c r="P107" s="2">
        <v>21</v>
      </c>
      <c r="Q107" s="7"/>
      <c r="R107" s="2">
        <v>20550</v>
      </c>
      <c r="S107" s="2">
        <v>75</v>
      </c>
      <c r="T107" s="7"/>
    </row>
    <row r="108" spans="1:20" x14ac:dyDescent="0.35">
      <c r="A108" t="s">
        <v>371</v>
      </c>
      <c r="B108" t="s">
        <v>265</v>
      </c>
      <c r="C108" t="s">
        <v>374</v>
      </c>
      <c r="D108" t="s">
        <v>375</v>
      </c>
      <c r="E108" t="s">
        <v>376</v>
      </c>
      <c r="F108" s="2">
        <v>5670</v>
      </c>
      <c r="G108" s="2">
        <v>21</v>
      </c>
      <c r="H108" s="7"/>
      <c r="I108" s="2">
        <v>1560</v>
      </c>
      <c r="J108" s="2">
        <v>6</v>
      </c>
      <c r="K108" s="7"/>
      <c r="L108" s="2">
        <v>4860</v>
      </c>
      <c r="M108" s="2">
        <v>18</v>
      </c>
      <c r="N108" s="7"/>
      <c r="O108" s="2">
        <v>2610</v>
      </c>
      <c r="P108" s="2">
        <v>9</v>
      </c>
      <c r="Q108" s="7"/>
      <c r="R108" s="2">
        <v>14700</v>
      </c>
      <c r="S108" s="2">
        <v>54</v>
      </c>
      <c r="T108" s="7"/>
    </row>
    <row r="109" spans="1:20" x14ac:dyDescent="0.35">
      <c r="A109" t="s">
        <v>377</v>
      </c>
      <c r="B109" t="s">
        <v>97</v>
      </c>
      <c r="C109" t="s">
        <v>110</v>
      </c>
      <c r="E109" t="s">
        <v>378</v>
      </c>
      <c r="F109" s="2">
        <v>12000</v>
      </c>
      <c r="G109" s="2">
        <v>45</v>
      </c>
      <c r="H109" s="7"/>
      <c r="I109" s="2">
        <v>6480</v>
      </c>
      <c r="J109" s="2">
        <v>24</v>
      </c>
      <c r="K109" s="7"/>
      <c r="L109" s="2">
        <v>10200</v>
      </c>
      <c r="M109" s="2">
        <v>33</v>
      </c>
      <c r="N109" s="7"/>
      <c r="O109" s="2"/>
      <c r="P109" s="2"/>
      <c r="Q109" s="7"/>
      <c r="R109" s="2">
        <v>28680</v>
      </c>
      <c r="S109" s="2">
        <v>102</v>
      </c>
      <c r="T109" s="7"/>
    </row>
    <row r="110" spans="1:20" x14ac:dyDescent="0.35">
      <c r="A110" t="s">
        <v>379</v>
      </c>
      <c r="B110" t="s">
        <v>212</v>
      </c>
      <c r="C110" t="s">
        <v>213</v>
      </c>
      <c r="D110" t="s">
        <v>369</v>
      </c>
      <c r="E110" t="s">
        <v>380</v>
      </c>
      <c r="F110" s="2">
        <v>2400</v>
      </c>
      <c r="G110" s="2">
        <v>9</v>
      </c>
      <c r="H110" s="7"/>
      <c r="I110" s="2">
        <v>4830</v>
      </c>
      <c r="J110" s="2">
        <v>18</v>
      </c>
      <c r="K110" s="7"/>
      <c r="L110" s="2">
        <v>2400</v>
      </c>
      <c r="M110" s="2">
        <v>9</v>
      </c>
      <c r="N110" s="7"/>
      <c r="O110" s="2">
        <v>8700</v>
      </c>
      <c r="P110" s="2">
        <v>30</v>
      </c>
      <c r="Q110" s="7"/>
      <c r="R110" s="2">
        <v>18330</v>
      </c>
      <c r="S110" s="2">
        <v>66</v>
      </c>
      <c r="T110" s="7"/>
    </row>
    <row r="111" spans="1:20" x14ac:dyDescent="0.35">
      <c r="A111" t="s">
        <v>381</v>
      </c>
      <c r="B111" t="s">
        <v>265</v>
      </c>
      <c r="C111" t="s">
        <v>374</v>
      </c>
      <c r="D111" t="s">
        <v>375</v>
      </c>
      <c r="E111" t="s">
        <v>382</v>
      </c>
      <c r="F111" s="2">
        <v>2400</v>
      </c>
      <c r="G111" s="2">
        <v>9</v>
      </c>
      <c r="H111" s="7"/>
      <c r="I111" s="2">
        <v>2430</v>
      </c>
      <c r="J111" s="2">
        <v>9</v>
      </c>
      <c r="K111" s="7"/>
      <c r="L111" s="2">
        <v>810</v>
      </c>
      <c r="M111" s="2">
        <v>3</v>
      </c>
      <c r="N111" s="7"/>
      <c r="O111" s="2">
        <v>1740</v>
      </c>
      <c r="P111" s="2">
        <v>6</v>
      </c>
      <c r="Q111" s="7"/>
      <c r="R111" s="2">
        <v>7380</v>
      </c>
      <c r="S111" s="2">
        <v>27</v>
      </c>
      <c r="T111" s="7"/>
    </row>
    <row r="112" spans="1:20" x14ac:dyDescent="0.35">
      <c r="A112" t="s">
        <v>383</v>
      </c>
      <c r="B112" t="s">
        <v>124</v>
      </c>
      <c r="C112" t="s">
        <v>125</v>
      </c>
      <c r="D112" t="s">
        <v>384</v>
      </c>
      <c r="E112" t="s">
        <v>385</v>
      </c>
      <c r="F112" s="2"/>
      <c r="G112" s="2"/>
      <c r="H112" s="7"/>
      <c r="I112" s="2">
        <v>8100</v>
      </c>
      <c r="J112" s="2">
        <v>30</v>
      </c>
      <c r="K112" s="7"/>
      <c r="L112" s="2">
        <v>780</v>
      </c>
      <c r="M112" s="2">
        <v>3</v>
      </c>
      <c r="N112" s="7"/>
      <c r="O112" s="2">
        <v>840</v>
      </c>
      <c r="P112" s="2">
        <v>3</v>
      </c>
      <c r="Q112" s="7"/>
      <c r="R112" s="2">
        <v>9720</v>
      </c>
      <c r="S112" s="2">
        <v>36</v>
      </c>
      <c r="T112" s="7"/>
    </row>
    <row r="113" spans="1:20" x14ac:dyDescent="0.35">
      <c r="A113" t="s">
        <v>383</v>
      </c>
      <c r="B113" t="s">
        <v>124</v>
      </c>
      <c r="C113" t="s">
        <v>125</v>
      </c>
      <c r="D113" t="s">
        <v>140</v>
      </c>
      <c r="E113" t="s">
        <v>386</v>
      </c>
      <c r="F113" s="2">
        <v>12900</v>
      </c>
      <c r="G113" s="2">
        <v>48</v>
      </c>
      <c r="H113" s="7"/>
      <c r="I113" s="2">
        <v>31530</v>
      </c>
      <c r="J113" s="2">
        <v>117</v>
      </c>
      <c r="K113" s="7"/>
      <c r="L113" s="2">
        <v>16200</v>
      </c>
      <c r="M113" s="2">
        <v>60</v>
      </c>
      <c r="N113" s="7"/>
      <c r="O113" s="2">
        <v>13050</v>
      </c>
      <c r="P113" s="2">
        <v>45</v>
      </c>
      <c r="Q113" s="7"/>
      <c r="R113" s="2">
        <v>73680</v>
      </c>
      <c r="S113" s="2">
        <v>270</v>
      </c>
      <c r="T113" s="7"/>
    </row>
    <row r="114" spans="1:20" x14ac:dyDescent="0.35">
      <c r="A114" t="s">
        <v>383</v>
      </c>
      <c r="B114" t="s">
        <v>124</v>
      </c>
      <c r="C114" t="s">
        <v>125</v>
      </c>
      <c r="D114" t="s">
        <v>387</v>
      </c>
      <c r="E114" t="s">
        <v>388</v>
      </c>
      <c r="F114" s="2">
        <v>4050</v>
      </c>
      <c r="G114" s="2">
        <v>15</v>
      </c>
      <c r="H114" s="7"/>
      <c r="I114" s="2">
        <v>4050</v>
      </c>
      <c r="J114" s="2">
        <v>15</v>
      </c>
      <c r="K114" s="7"/>
      <c r="L114" s="2">
        <v>7290</v>
      </c>
      <c r="M114" s="2">
        <v>27</v>
      </c>
      <c r="N114" s="7"/>
      <c r="O114" s="2">
        <v>870</v>
      </c>
      <c r="P114" s="2">
        <v>3</v>
      </c>
      <c r="Q114" s="7"/>
      <c r="R114" s="2">
        <v>16260</v>
      </c>
      <c r="S114" s="2">
        <v>60</v>
      </c>
      <c r="T114" s="7"/>
    </row>
    <row r="115" spans="1:20" x14ac:dyDescent="0.35">
      <c r="A115" t="s">
        <v>383</v>
      </c>
      <c r="B115" t="s">
        <v>124</v>
      </c>
      <c r="C115" t="s">
        <v>125</v>
      </c>
      <c r="D115" t="s">
        <v>389</v>
      </c>
      <c r="E115" t="s">
        <v>390</v>
      </c>
      <c r="F115" s="2">
        <v>1620</v>
      </c>
      <c r="G115" s="2">
        <v>6</v>
      </c>
      <c r="H115" s="7"/>
      <c r="I115" s="2">
        <v>1620</v>
      </c>
      <c r="J115" s="2">
        <v>6</v>
      </c>
      <c r="K115" s="7"/>
      <c r="L115" s="2">
        <v>3240</v>
      </c>
      <c r="M115" s="2">
        <v>12</v>
      </c>
      <c r="N115" s="7"/>
      <c r="O115" s="2">
        <v>1740</v>
      </c>
      <c r="P115" s="2">
        <v>6</v>
      </c>
      <c r="Q115" s="7"/>
      <c r="R115" s="2">
        <v>8220</v>
      </c>
      <c r="S115" s="2">
        <v>30</v>
      </c>
      <c r="T115" s="7"/>
    </row>
    <row r="116" spans="1:20" x14ac:dyDescent="0.35">
      <c r="A116" t="s">
        <v>383</v>
      </c>
      <c r="B116" t="s">
        <v>124</v>
      </c>
      <c r="C116" t="s">
        <v>125</v>
      </c>
      <c r="D116" t="s">
        <v>391</v>
      </c>
      <c r="E116" t="s">
        <v>392</v>
      </c>
      <c r="F116" s="2">
        <v>2430</v>
      </c>
      <c r="G116" s="2">
        <v>9</v>
      </c>
      <c r="H116" s="7"/>
      <c r="I116" s="2">
        <v>3240</v>
      </c>
      <c r="J116" s="2">
        <v>12</v>
      </c>
      <c r="K116" s="7"/>
      <c r="L116" s="2">
        <v>1620</v>
      </c>
      <c r="M116" s="2">
        <v>6</v>
      </c>
      <c r="N116" s="7"/>
      <c r="O116" s="2">
        <v>1740</v>
      </c>
      <c r="P116" s="2">
        <v>6</v>
      </c>
      <c r="Q116" s="7"/>
      <c r="R116" s="2">
        <v>9030</v>
      </c>
      <c r="S116" s="2">
        <v>33</v>
      </c>
      <c r="T116" s="7"/>
    </row>
    <row r="117" spans="1:20" x14ac:dyDescent="0.35">
      <c r="A117" t="s">
        <v>383</v>
      </c>
      <c r="B117" t="s">
        <v>124</v>
      </c>
      <c r="C117" t="s">
        <v>125</v>
      </c>
      <c r="D117" t="s">
        <v>393</v>
      </c>
      <c r="E117" t="s">
        <v>394</v>
      </c>
      <c r="F117" s="2">
        <v>2430</v>
      </c>
      <c r="G117" s="2">
        <v>9</v>
      </c>
      <c r="H117" s="7"/>
      <c r="I117" s="2"/>
      <c r="J117" s="2"/>
      <c r="K117" s="7"/>
      <c r="L117" s="2">
        <v>3240</v>
      </c>
      <c r="M117" s="2">
        <v>12</v>
      </c>
      <c r="N117" s="7"/>
      <c r="O117" s="2">
        <v>1740</v>
      </c>
      <c r="P117" s="2">
        <v>6</v>
      </c>
      <c r="Q117" s="7"/>
      <c r="R117" s="2">
        <v>7410</v>
      </c>
      <c r="S117" s="2">
        <v>27</v>
      </c>
      <c r="T117" s="7"/>
    </row>
    <row r="118" spans="1:20" x14ac:dyDescent="0.35">
      <c r="A118" t="s">
        <v>383</v>
      </c>
      <c r="B118" t="s">
        <v>124</v>
      </c>
      <c r="C118" t="s">
        <v>125</v>
      </c>
      <c r="D118" t="s">
        <v>395</v>
      </c>
      <c r="E118" t="s">
        <v>396</v>
      </c>
      <c r="F118" s="2">
        <v>13740</v>
      </c>
      <c r="G118" s="2">
        <v>51</v>
      </c>
      <c r="H118" s="7"/>
      <c r="I118" s="2">
        <v>16950</v>
      </c>
      <c r="J118" s="2">
        <v>63</v>
      </c>
      <c r="K118" s="7"/>
      <c r="L118" s="2">
        <v>12870</v>
      </c>
      <c r="M118" s="2">
        <v>48</v>
      </c>
      <c r="N118" s="7"/>
      <c r="O118" s="2">
        <v>19140</v>
      </c>
      <c r="P118" s="2">
        <v>66</v>
      </c>
      <c r="Q118" s="7"/>
      <c r="R118" s="2">
        <v>62700</v>
      </c>
      <c r="S118" s="2">
        <v>228</v>
      </c>
      <c r="T118" s="7"/>
    </row>
    <row r="119" spans="1:20" x14ac:dyDescent="0.35">
      <c r="A119" t="s">
        <v>383</v>
      </c>
      <c r="B119" t="s">
        <v>124</v>
      </c>
      <c r="C119" t="s">
        <v>125</v>
      </c>
      <c r="D119" t="s">
        <v>397</v>
      </c>
      <c r="E119" t="s">
        <v>398</v>
      </c>
      <c r="F119" s="2">
        <v>1620</v>
      </c>
      <c r="G119" s="2">
        <v>6</v>
      </c>
      <c r="H119" s="7"/>
      <c r="I119" s="2">
        <v>5670</v>
      </c>
      <c r="J119" s="2">
        <v>21</v>
      </c>
      <c r="K119" s="7"/>
      <c r="L119" s="2">
        <v>7290</v>
      </c>
      <c r="M119" s="2">
        <v>27</v>
      </c>
      <c r="N119" s="7"/>
      <c r="O119" s="2">
        <v>3480</v>
      </c>
      <c r="P119" s="2">
        <v>12</v>
      </c>
      <c r="Q119" s="7"/>
      <c r="R119" s="2">
        <v>18060</v>
      </c>
      <c r="S119" s="2">
        <v>66</v>
      </c>
      <c r="T119" s="7"/>
    </row>
    <row r="120" spans="1:20" x14ac:dyDescent="0.35">
      <c r="A120" t="s">
        <v>383</v>
      </c>
      <c r="B120" t="s">
        <v>124</v>
      </c>
      <c r="C120" t="s">
        <v>125</v>
      </c>
      <c r="D120" t="s">
        <v>399</v>
      </c>
      <c r="E120" t="s">
        <v>400</v>
      </c>
      <c r="F120" s="2">
        <v>17760</v>
      </c>
      <c r="G120" s="2">
        <v>66</v>
      </c>
      <c r="H120" s="7"/>
      <c r="I120" s="2">
        <v>30600</v>
      </c>
      <c r="J120" s="2">
        <v>114</v>
      </c>
      <c r="K120" s="7"/>
      <c r="L120" s="2">
        <v>20130</v>
      </c>
      <c r="M120" s="2">
        <v>75</v>
      </c>
      <c r="N120" s="7"/>
      <c r="O120" s="2">
        <v>7710</v>
      </c>
      <c r="P120" s="2">
        <v>27</v>
      </c>
      <c r="Q120" s="7"/>
      <c r="R120" s="2">
        <v>76200</v>
      </c>
      <c r="S120" s="2">
        <v>282</v>
      </c>
      <c r="T120" s="7"/>
    </row>
    <row r="121" spans="1:20" x14ac:dyDescent="0.35">
      <c r="A121" t="s">
        <v>401</v>
      </c>
      <c r="B121" t="s">
        <v>212</v>
      </c>
      <c r="C121" t="s">
        <v>213</v>
      </c>
      <c r="D121" t="s">
        <v>402</v>
      </c>
      <c r="E121" t="s">
        <v>403</v>
      </c>
      <c r="F121" s="2">
        <v>2430</v>
      </c>
      <c r="G121" s="2">
        <v>9</v>
      </c>
      <c r="H121" s="7"/>
      <c r="I121" s="2"/>
      <c r="J121" s="2"/>
      <c r="K121" s="7"/>
      <c r="L121" s="2">
        <v>2430</v>
      </c>
      <c r="M121" s="2">
        <v>9</v>
      </c>
      <c r="N121" s="7"/>
      <c r="O121" s="2">
        <v>5190</v>
      </c>
      <c r="P121" s="2">
        <v>18</v>
      </c>
      <c r="Q121" s="7"/>
      <c r="R121" s="2">
        <v>10050</v>
      </c>
      <c r="S121" s="2">
        <v>36</v>
      </c>
      <c r="T121" s="7"/>
    </row>
    <row r="122" spans="1:20" x14ac:dyDescent="0.35">
      <c r="A122" t="s">
        <v>401</v>
      </c>
      <c r="B122" t="s">
        <v>212</v>
      </c>
      <c r="C122" t="s">
        <v>213</v>
      </c>
      <c r="D122" t="s">
        <v>404</v>
      </c>
      <c r="E122" t="s">
        <v>405</v>
      </c>
      <c r="F122" s="2"/>
      <c r="G122" s="2"/>
      <c r="H122" s="7"/>
      <c r="I122" s="2">
        <v>6480</v>
      </c>
      <c r="J122" s="2">
        <v>24</v>
      </c>
      <c r="K122" s="7"/>
      <c r="L122" s="2">
        <v>1740</v>
      </c>
      <c r="M122" s="2">
        <v>6</v>
      </c>
      <c r="N122" s="7"/>
      <c r="O122" s="2"/>
      <c r="P122" s="2"/>
      <c r="Q122" s="7"/>
      <c r="R122" s="2">
        <v>8220</v>
      </c>
      <c r="S122" s="2">
        <v>30</v>
      </c>
      <c r="T122" s="7"/>
    </row>
    <row r="123" spans="1:20" x14ac:dyDescent="0.35">
      <c r="A123" t="s">
        <v>401</v>
      </c>
      <c r="B123" t="s">
        <v>212</v>
      </c>
      <c r="C123" t="s">
        <v>213</v>
      </c>
      <c r="D123" t="s">
        <v>175</v>
      </c>
      <c r="E123" t="s">
        <v>406</v>
      </c>
      <c r="F123" s="2">
        <v>8880</v>
      </c>
      <c r="G123" s="2">
        <v>33</v>
      </c>
      <c r="H123" s="7"/>
      <c r="I123" s="2">
        <v>9000</v>
      </c>
      <c r="J123" s="2">
        <v>33</v>
      </c>
      <c r="K123" s="7"/>
      <c r="L123" s="2">
        <v>7170</v>
      </c>
      <c r="M123" s="2">
        <v>27</v>
      </c>
      <c r="N123" s="7"/>
      <c r="O123" s="2"/>
      <c r="P123" s="2"/>
      <c r="Q123" s="7"/>
      <c r="R123" s="2">
        <v>25050</v>
      </c>
      <c r="S123" s="2">
        <v>93</v>
      </c>
      <c r="T123" s="7"/>
    </row>
    <row r="124" spans="1:20" x14ac:dyDescent="0.35">
      <c r="A124" t="s">
        <v>407</v>
      </c>
      <c r="B124" t="s">
        <v>212</v>
      </c>
      <c r="C124" t="s">
        <v>408</v>
      </c>
      <c r="D124" t="s">
        <v>375</v>
      </c>
      <c r="E124" t="s">
        <v>409</v>
      </c>
      <c r="F124" s="2">
        <v>1620</v>
      </c>
      <c r="G124" s="2">
        <v>6</v>
      </c>
      <c r="H124" s="7"/>
      <c r="I124" s="2">
        <v>1620</v>
      </c>
      <c r="J124" s="2">
        <v>6</v>
      </c>
      <c r="K124" s="7"/>
      <c r="L124" s="2"/>
      <c r="M124" s="2"/>
      <c r="N124" s="7"/>
      <c r="O124" s="2">
        <v>870</v>
      </c>
      <c r="P124" s="2">
        <v>3</v>
      </c>
      <c r="Q124" s="7"/>
      <c r="R124" s="2">
        <v>4110</v>
      </c>
      <c r="S124" s="2">
        <v>15</v>
      </c>
      <c r="T124" s="7"/>
    </row>
    <row r="125" spans="1:20" x14ac:dyDescent="0.35">
      <c r="A125" t="s">
        <v>410</v>
      </c>
      <c r="B125" t="s">
        <v>97</v>
      </c>
      <c r="C125" t="s">
        <v>411</v>
      </c>
      <c r="E125" t="s">
        <v>412</v>
      </c>
      <c r="F125" s="2">
        <v>1560</v>
      </c>
      <c r="G125" s="2">
        <v>6</v>
      </c>
      <c r="H125" s="7"/>
      <c r="I125" s="2">
        <v>2400</v>
      </c>
      <c r="J125" s="2">
        <v>9</v>
      </c>
      <c r="K125" s="7"/>
      <c r="L125" s="2"/>
      <c r="M125" s="2"/>
      <c r="N125" s="7"/>
      <c r="O125" s="2"/>
      <c r="P125" s="2"/>
      <c r="Q125" s="7"/>
      <c r="R125" s="2">
        <v>3960</v>
      </c>
      <c r="S125" s="2">
        <v>15</v>
      </c>
      <c r="T125" s="7"/>
    </row>
    <row r="126" spans="1:20" x14ac:dyDescent="0.35">
      <c r="A126" t="s">
        <v>413</v>
      </c>
      <c r="B126" t="s">
        <v>212</v>
      </c>
      <c r="C126" t="s">
        <v>213</v>
      </c>
      <c r="D126" t="s">
        <v>414</v>
      </c>
      <c r="E126" t="s">
        <v>415</v>
      </c>
      <c r="F126" s="2"/>
      <c r="G126" s="2"/>
      <c r="H126" s="7"/>
      <c r="I126" s="2">
        <v>1620</v>
      </c>
      <c r="J126" s="2">
        <v>6</v>
      </c>
      <c r="K126" s="7"/>
      <c r="L126" s="2">
        <v>3240</v>
      </c>
      <c r="M126" s="2">
        <v>12</v>
      </c>
      <c r="N126" s="7"/>
      <c r="O126" s="2">
        <v>2610</v>
      </c>
      <c r="P126" s="2">
        <v>9</v>
      </c>
      <c r="Q126" s="7"/>
      <c r="R126" s="2">
        <v>7470</v>
      </c>
      <c r="S126" s="2">
        <v>27</v>
      </c>
      <c r="T126" s="7"/>
    </row>
    <row r="127" spans="1:20" x14ac:dyDescent="0.35">
      <c r="A127" t="s">
        <v>416</v>
      </c>
      <c r="B127" t="s">
        <v>212</v>
      </c>
      <c r="C127" t="s">
        <v>213</v>
      </c>
      <c r="D127" t="s">
        <v>287</v>
      </c>
      <c r="E127" t="s">
        <v>417</v>
      </c>
      <c r="F127" s="2"/>
      <c r="G127" s="2"/>
      <c r="H127" s="7"/>
      <c r="I127" s="2"/>
      <c r="J127" s="2"/>
      <c r="K127" s="7"/>
      <c r="L127" s="2">
        <v>810</v>
      </c>
      <c r="M127" s="2">
        <v>3</v>
      </c>
      <c r="N127" s="7"/>
      <c r="O127" s="2">
        <v>1740</v>
      </c>
      <c r="P127" s="2">
        <v>6</v>
      </c>
      <c r="Q127" s="7"/>
      <c r="R127" s="2">
        <v>2550</v>
      </c>
      <c r="S127" s="2">
        <v>9</v>
      </c>
      <c r="T127" s="7"/>
    </row>
    <row r="128" spans="1:20" x14ac:dyDescent="0.35">
      <c r="A128" t="s">
        <v>418</v>
      </c>
      <c r="B128" t="s">
        <v>124</v>
      </c>
      <c r="C128" t="s">
        <v>125</v>
      </c>
      <c r="D128" t="s">
        <v>419</v>
      </c>
      <c r="E128" t="s">
        <v>420</v>
      </c>
      <c r="F128" s="2"/>
      <c r="G128" s="2"/>
      <c r="H128" s="7"/>
      <c r="I128" s="2">
        <v>12960</v>
      </c>
      <c r="J128" s="2">
        <v>48</v>
      </c>
      <c r="K128" s="7"/>
      <c r="L128" s="2">
        <v>4050</v>
      </c>
      <c r="M128" s="2">
        <v>15</v>
      </c>
      <c r="N128" s="7"/>
      <c r="O128" s="2">
        <v>4350</v>
      </c>
      <c r="P128" s="2">
        <v>15</v>
      </c>
      <c r="Q128" s="7"/>
      <c r="R128" s="2">
        <v>21360</v>
      </c>
      <c r="S128" s="2">
        <v>78</v>
      </c>
      <c r="T128" s="7"/>
    </row>
    <row r="129" spans="1:20" x14ac:dyDescent="0.35">
      <c r="A129" t="s">
        <v>418</v>
      </c>
      <c r="B129" t="s">
        <v>124</v>
      </c>
      <c r="C129" t="s">
        <v>125</v>
      </c>
      <c r="D129" t="s">
        <v>421</v>
      </c>
      <c r="E129" t="s">
        <v>422</v>
      </c>
      <c r="F129" s="2"/>
      <c r="G129" s="2"/>
      <c r="H129" s="7"/>
      <c r="I129" s="2"/>
      <c r="J129" s="2"/>
      <c r="K129" s="7"/>
      <c r="L129" s="2">
        <v>4050</v>
      </c>
      <c r="M129" s="2">
        <v>15</v>
      </c>
      <c r="N129" s="7"/>
      <c r="O129" s="2">
        <v>4350</v>
      </c>
      <c r="P129" s="2">
        <v>15</v>
      </c>
      <c r="Q129" s="7"/>
      <c r="R129" s="2">
        <v>8400</v>
      </c>
      <c r="S129" s="2">
        <v>30</v>
      </c>
      <c r="T129" s="7"/>
    </row>
    <row r="130" spans="1:20" x14ac:dyDescent="0.35">
      <c r="A130" t="s">
        <v>418</v>
      </c>
      <c r="B130" t="s">
        <v>124</v>
      </c>
      <c r="C130" t="s">
        <v>125</v>
      </c>
      <c r="D130" t="s">
        <v>423</v>
      </c>
      <c r="E130" t="s">
        <v>424</v>
      </c>
      <c r="F130" s="2">
        <v>1620</v>
      </c>
      <c r="G130" s="2">
        <v>6</v>
      </c>
      <c r="H130" s="7"/>
      <c r="I130" s="2">
        <v>6480</v>
      </c>
      <c r="J130" s="2">
        <v>24</v>
      </c>
      <c r="K130" s="7"/>
      <c r="L130" s="2">
        <v>2430</v>
      </c>
      <c r="M130" s="2">
        <v>9</v>
      </c>
      <c r="N130" s="7"/>
      <c r="O130" s="2">
        <v>4350</v>
      </c>
      <c r="P130" s="2">
        <v>15</v>
      </c>
      <c r="Q130" s="7"/>
      <c r="R130" s="2">
        <v>14880</v>
      </c>
      <c r="S130" s="2">
        <v>54</v>
      </c>
      <c r="T130" s="7"/>
    </row>
    <row r="131" spans="1:20" x14ac:dyDescent="0.35">
      <c r="A131" t="s">
        <v>425</v>
      </c>
      <c r="B131" t="s">
        <v>97</v>
      </c>
      <c r="C131" t="s">
        <v>100</v>
      </c>
      <c r="E131" t="s">
        <v>426</v>
      </c>
      <c r="F131" s="2">
        <v>2430</v>
      </c>
      <c r="G131" s="2">
        <v>9</v>
      </c>
      <c r="H131" s="7"/>
      <c r="I131" s="2">
        <v>4050</v>
      </c>
      <c r="J131" s="2">
        <v>15</v>
      </c>
      <c r="K131" s="7"/>
      <c r="L131" s="2">
        <v>1620</v>
      </c>
      <c r="M131" s="2">
        <v>6</v>
      </c>
      <c r="N131" s="7"/>
      <c r="O131" s="2">
        <v>2610</v>
      </c>
      <c r="P131" s="2">
        <v>9</v>
      </c>
      <c r="Q131" s="7"/>
      <c r="R131" s="2">
        <v>10710</v>
      </c>
      <c r="S131" s="2">
        <v>39</v>
      </c>
      <c r="T131" s="7"/>
    </row>
    <row r="132" spans="1:20" x14ac:dyDescent="0.35">
      <c r="A132" t="s">
        <v>425</v>
      </c>
      <c r="B132" t="s">
        <v>97</v>
      </c>
      <c r="C132" t="s">
        <v>105</v>
      </c>
      <c r="E132" t="s">
        <v>427</v>
      </c>
      <c r="F132" s="2">
        <v>1620</v>
      </c>
      <c r="G132" s="2">
        <v>6</v>
      </c>
      <c r="H132" s="7"/>
      <c r="I132" s="2">
        <v>3240</v>
      </c>
      <c r="J132" s="2">
        <v>12</v>
      </c>
      <c r="K132" s="7"/>
      <c r="L132" s="2">
        <v>4860</v>
      </c>
      <c r="M132" s="2">
        <v>18</v>
      </c>
      <c r="N132" s="7"/>
      <c r="O132" s="2">
        <v>870</v>
      </c>
      <c r="P132" s="2">
        <v>3</v>
      </c>
      <c r="Q132" s="7"/>
      <c r="R132" s="2">
        <v>10590</v>
      </c>
      <c r="S132" s="2">
        <v>39</v>
      </c>
      <c r="T132" s="7"/>
    </row>
    <row r="133" spans="1:20" x14ac:dyDescent="0.35">
      <c r="A133" t="s">
        <v>425</v>
      </c>
      <c r="B133" t="s">
        <v>124</v>
      </c>
      <c r="C133" t="s">
        <v>125</v>
      </c>
      <c r="D133" t="s">
        <v>142</v>
      </c>
      <c r="E133" t="s">
        <v>428</v>
      </c>
      <c r="F133" s="2">
        <v>5670</v>
      </c>
      <c r="G133" s="2">
        <v>21</v>
      </c>
      <c r="H133" s="7"/>
      <c r="I133" s="2">
        <v>10530</v>
      </c>
      <c r="J133" s="2">
        <v>39</v>
      </c>
      <c r="K133" s="7"/>
      <c r="L133" s="2">
        <v>8910</v>
      </c>
      <c r="M133" s="2">
        <v>33</v>
      </c>
      <c r="N133" s="7"/>
      <c r="O133" s="2">
        <v>8700</v>
      </c>
      <c r="P133" s="2">
        <v>30</v>
      </c>
      <c r="Q133" s="7"/>
      <c r="R133" s="2">
        <v>33810</v>
      </c>
      <c r="S133" s="2">
        <v>123</v>
      </c>
      <c r="T133" s="7"/>
    </row>
    <row r="134" spans="1:20" x14ac:dyDescent="0.35">
      <c r="A134" t="s">
        <v>425</v>
      </c>
      <c r="B134" t="s">
        <v>124</v>
      </c>
      <c r="C134" t="s">
        <v>125</v>
      </c>
      <c r="D134" t="s">
        <v>429</v>
      </c>
      <c r="E134" t="s">
        <v>430</v>
      </c>
      <c r="F134" s="2">
        <v>3240</v>
      </c>
      <c r="G134" s="2">
        <v>12</v>
      </c>
      <c r="H134" s="7"/>
      <c r="I134" s="2">
        <v>8100</v>
      </c>
      <c r="J134" s="2">
        <v>30</v>
      </c>
      <c r="K134" s="7"/>
      <c r="L134" s="2">
        <v>5340</v>
      </c>
      <c r="M134" s="2">
        <v>15</v>
      </c>
      <c r="N134" s="7"/>
      <c r="O134" s="2">
        <v>6090</v>
      </c>
      <c r="P134" s="2">
        <v>21</v>
      </c>
      <c r="Q134" s="7"/>
      <c r="R134" s="2">
        <v>22770</v>
      </c>
      <c r="S134" s="2">
        <v>78</v>
      </c>
      <c r="T134" s="7"/>
    </row>
    <row r="135" spans="1:20" x14ac:dyDescent="0.35">
      <c r="A135" t="s">
        <v>425</v>
      </c>
      <c r="B135" t="s">
        <v>97</v>
      </c>
      <c r="C135" t="s">
        <v>355</v>
      </c>
      <c r="E135" t="s">
        <v>431</v>
      </c>
      <c r="F135" s="2">
        <v>1620</v>
      </c>
      <c r="G135" s="2">
        <v>6</v>
      </c>
      <c r="H135" s="7"/>
      <c r="I135" s="2">
        <v>6960</v>
      </c>
      <c r="J135" s="2">
        <v>21</v>
      </c>
      <c r="K135" s="7"/>
      <c r="L135" s="2">
        <v>9720</v>
      </c>
      <c r="M135" s="2">
        <v>36</v>
      </c>
      <c r="N135" s="7"/>
      <c r="O135" s="2">
        <v>11310</v>
      </c>
      <c r="P135" s="2">
        <v>39</v>
      </c>
      <c r="Q135" s="7"/>
      <c r="R135" s="2">
        <v>29610</v>
      </c>
      <c r="S135" s="2">
        <v>102</v>
      </c>
      <c r="T135" s="7"/>
    </row>
    <row r="136" spans="1:20" x14ac:dyDescent="0.35">
      <c r="A136" t="s">
        <v>425</v>
      </c>
      <c r="B136" t="s">
        <v>97</v>
      </c>
      <c r="C136" t="s">
        <v>432</v>
      </c>
      <c r="E136" t="s">
        <v>433</v>
      </c>
      <c r="F136" s="2">
        <v>2430</v>
      </c>
      <c r="G136" s="2">
        <v>9</v>
      </c>
      <c r="H136" s="7"/>
      <c r="I136" s="2">
        <v>4860</v>
      </c>
      <c r="J136" s="2">
        <v>18</v>
      </c>
      <c r="K136" s="7"/>
      <c r="L136" s="2">
        <v>4860</v>
      </c>
      <c r="M136" s="2">
        <v>18</v>
      </c>
      <c r="N136" s="7"/>
      <c r="O136" s="2">
        <v>6090</v>
      </c>
      <c r="P136" s="2">
        <v>21</v>
      </c>
      <c r="Q136" s="7"/>
      <c r="R136" s="2">
        <v>18240</v>
      </c>
      <c r="S136" s="2">
        <v>66</v>
      </c>
      <c r="T136" s="7"/>
    </row>
    <row r="137" spans="1:20" x14ac:dyDescent="0.35">
      <c r="A137" t="s">
        <v>425</v>
      </c>
      <c r="B137" t="s">
        <v>97</v>
      </c>
      <c r="C137" t="s">
        <v>102</v>
      </c>
      <c r="E137" t="s">
        <v>434</v>
      </c>
      <c r="F137" s="2">
        <v>810</v>
      </c>
      <c r="G137" s="2">
        <v>3</v>
      </c>
      <c r="H137" s="7"/>
      <c r="I137" s="2">
        <v>1620</v>
      </c>
      <c r="J137" s="2">
        <v>6</v>
      </c>
      <c r="K137" s="7"/>
      <c r="L137" s="2">
        <v>810</v>
      </c>
      <c r="M137" s="2">
        <v>3</v>
      </c>
      <c r="N137" s="7"/>
      <c r="O137" s="2">
        <v>11310</v>
      </c>
      <c r="P137" s="2">
        <v>39</v>
      </c>
      <c r="Q137" s="7"/>
      <c r="R137" s="2">
        <v>14550</v>
      </c>
      <c r="S137" s="2">
        <v>51</v>
      </c>
      <c r="T137" s="7"/>
    </row>
    <row r="138" spans="1:20" x14ac:dyDescent="0.35">
      <c r="A138" t="s">
        <v>425</v>
      </c>
      <c r="B138" t="s">
        <v>97</v>
      </c>
      <c r="C138" t="s">
        <v>108</v>
      </c>
      <c r="E138" t="s">
        <v>435</v>
      </c>
      <c r="F138" s="2">
        <v>810</v>
      </c>
      <c r="G138" s="2">
        <v>3</v>
      </c>
      <c r="H138" s="7"/>
      <c r="I138" s="2">
        <v>810</v>
      </c>
      <c r="J138" s="2">
        <v>3</v>
      </c>
      <c r="K138" s="7"/>
      <c r="L138" s="2">
        <v>2430</v>
      </c>
      <c r="M138" s="2">
        <v>9</v>
      </c>
      <c r="N138" s="7"/>
      <c r="O138" s="2"/>
      <c r="P138" s="2"/>
      <c r="Q138" s="7"/>
      <c r="R138" s="2">
        <v>4050</v>
      </c>
      <c r="S138" s="2">
        <v>15</v>
      </c>
      <c r="T138" s="7"/>
    </row>
    <row r="139" spans="1:20" x14ac:dyDescent="0.35">
      <c r="A139" t="s">
        <v>425</v>
      </c>
      <c r="B139" t="s">
        <v>124</v>
      </c>
      <c r="C139" t="s">
        <v>125</v>
      </c>
      <c r="D139" t="s">
        <v>397</v>
      </c>
      <c r="E139" t="s">
        <v>436</v>
      </c>
      <c r="F139" s="2">
        <v>2430</v>
      </c>
      <c r="G139" s="2">
        <v>9</v>
      </c>
      <c r="H139" s="7"/>
      <c r="I139" s="2">
        <v>8910</v>
      </c>
      <c r="J139" s="2">
        <v>33</v>
      </c>
      <c r="K139" s="7"/>
      <c r="L139" s="2"/>
      <c r="M139" s="2"/>
      <c r="N139" s="7"/>
      <c r="O139" s="2">
        <v>6960</v>
      </c>
      <c r="P139" s="2">
        <v>24</v>
      </c>
      <c r="Q139" s="7"/>
      <c r="R139" s="2">
        <v>18300</v>
      </c>
      <c r="S139" s="2">
        <v>66</v>
      </c>
      <c r="T139" s="7"/>
    </row>
    <row r="140" spans="1:20" x14ac:dyDescent="0.35">
      <c r="A140" t="s">
        <v>425</v>
      </c>
      <c r="B140" t="s">
        <v>97</v>
      </c>
      <c r="C140" t="s">
        <v>437</v>
      </c>
      <c r="E140" t="s">
        <v>438</v>
      </c>
      <c r="F140" s="2">
        <v>8250</v>
      </c>
      <c r="G140" s="2">
        <v>21</v>
      </c>
      <c r="H140" s="7"/>
      <c r="I140" s="2">
        <v>4050</v>
      </c>
      <c r="J140" s="2">
        <v>15</v>
      </c>
      <c r="K140" s="7"/>
      <c r="L140" s="2">
        <v>1620</v>
      </c>
      <c r="M140" s="2">
        <v>6</v>
      </c>
      <c r="N140" s="7"/>
      <c r="O140" s="2">
        <v>6090</v>
      </c>
      <c r="P140" s="2">
        <v>21</v>
      </c>
      <c r="Q140" s="7"/>
      <c r="R140" s="2">
        <v>20010</v>
      </c>
      <c r="S140" s="2">
        <v>63</v>
      </c>
      <c r="T140" s="7"/>
    </row>
    <row r="141" spans="1:20" x14ac:dyDescent="0.35">
      <c r="A141" t="s">
        <v>425</v>
      </c>
      <c r="B141" t="s">
        <v>97</v>
      </c>
      <c r="C141" t="s">
        <v>101</v>
      </c>
      <c r="E141" t="s">
        <v>439</v>
      </c>
      <c r="F141" s="2">
        <v>1620</v>
      </c>
      <c r="G141" s="2">
        <v>6</v>
      </c>
      <c r="H141" s="7"/>
      <c r="I141" s="2">
        <v>3240</v>
      </c>
      <c r="J141" s="2">
        <v>12</v>
      </c>
      <c r="K141" s="7"/>
      <c r="L141" s="2">
        <v>1620</v>
      </c>
      <c r="M141" s="2">
        <v>6</v>
      </c>
      <c r="N141" s="7"/>
      <c r="O141" s="2">
        <v>4350</v>
      </c>
      <c r="P141" s="2">
        <v>15</v>
      </c>
      <c r="Q141" s="7"/>
      <c r="R141" s="2">
        <v>10830</v>
      </c>
      <c r="S141" s="2">
        <v>39</v>
      </c>
      <c r="T141" s="7"/>
    </row>
    <row r="142" spans="1:20" x14ac:dyDescent="0.35">
      <c r="A142" t="s">
        <v>425</v>
      </c>
      <c r="B142" t="s">
        <v>97</v>
      </c>
      <c r="C142" t="s">
        <v>104</v>
      </c>
      <c r="E142" t="s">
        <v>440</v>
      </c>
      <c r="F142" s="2"/>
      <c r="G142" s="2"/>
      <c r="H142" s="7"/>
      <c r="I142" s="2">
        <v>1620</v>
      </c>
      <c r="J142" s="2">
        <v>6</v>
      </c>
      <c r="K142" s="7"/>
      <c r="L142" s="2">
        <v>1620</v>
      </c>
      <c r="M142" s="2">
        <v>6</v>
      </c>
      <c r="N142" s="7"/>
      <c r="O142" s="2"/>
      <c r="P142" s="2"/>
      <c r="Q142" s="7"/>
      <c r="R142" s="2">
        <v>3240</v>
      </c>
      <c r="S142" s="2">
        <v>12</v>
      </c>
      <c r="T142" s="7"/>
    </row>
    <row r="143" spans="1:20" x14ac:dyDescent="0.35">
      <c r="A143" t="s">
        <v>425</v>
      </c>
      <c r="B143" t="s">
        <v>97</v>
      </c>
      <c r="C143" t="s">
        <v>113</v>
      </c>
      <c r="E143" t="s">
        <v>441</v>
      </c>
      <c r="F143" s="2">
        <v>960</v>
      </c>
      <c r="G143" s="2">
        <v>3</v>
      </c>
      <c r="H143" s="7"/>
      <c r="I143" s="2">
        <v>4050</v>
      </c>
      <c r="J143" s="2">
        <v>15</v>
      </c>
      <c r="K143" s="7"/>
      <c r="L143" s="2">
        <v>6480</v>
      </c>
      <c r="M143" s="2">
        <v>24</v>
      </c>
      <c r="N143" s="7"/>
      <c r="O143" s="2">
        <v>1740</v>
      </c>
      <c r="P143" s="2">
        <v>6</v>
      </c>
      <c r="Q143" s="7"/>
      <c r="R143" s="2">
        <v>13230</v>
      </c>
      <c r="S143" s="2">
        <v>48</v>
      </c>
      <c r="T143" s="7"/>
    </row>
    <row r="144" spans="1:20" x14ac:dyDescent="0.35">
      <c r="A144" t="s">
        <v>425</v>
      </c>
      <c r="B144" t="s">
        <v>124</v>
      </c>
      <c r="C144" t="s">
        <v>125</v>
      </c>
      <c r="D144" t="s">
        <v>144</v>
      </c>
      <c r="E144" t="s">
        <v>442</v>
      </c>
      <c r="F144" s="2">
        <v>1620</v>
      </c>
      <c r="G144" s="2">
        <v>6</v>
      </c>
      <c r="H144" s="7"/>
      <c r="I144" s="2">
        <v>4530</v>
      </c>
      <c r="J144" s="2">
        <v>12</v>
      </c>
      <c r="K144" s="7"/>
      <c r="L144" s="2">
        <v>9390</v>
      </c>
      <c r="M144" s="2">
        <v>30</v>
      </c>
      <c r="N144" s="7"/>
      <c r="O144" s="2">
        <v>5220</v>
      </c>
      <c r="P144" s="2">
        <v>18</v>
      </c>
      <c r="Q144" s="7"/>
      <c r="R144" s="2">
        <v>20760</v>
      </c>
      <c r="S144" s="2">
        <v>66</v>
      </c>
      <c r="T144" s="7"/>
    </row>
    <row r="145" spans="1:20" x14ac:dyDescent="0.35">
      <c r="A145" t="s">
        <v>425</v>
      </c>
      <c r="B145" t="s">
        <v>97</v>
      </c>
      <c r="C145" t="s">
        <v>111</v>
      </c>
      <c r="E145" t="s">
        <v>443</v>
      </c>
      <c r="F145" s="2">
        <v>1620</v>
      </c>
      <c r="G145" s="2">
        <v>6</v>
      </c>
      <c r="H145" s="7"/>
      <c r="I145" s="2">
        <v>810</v>
      </c>
      <c r="J145" s="2">
        <v>3</v>
      </c>
      <c r="K145" s="7"/>
      <c r="L145" s="2">
        <v>9390</v>
      </c>
      <c r="M145" s="2">
        <v>30</v>
      </c>
      <c r="N145" s="7"/>
      <c r="O145" s="2">
        <v>6090</v>
      </c>
      <c r="P145" s="2">
        <v>21</v>
      </c>
      <c r="Q145" s="7"/>
      <c r="R145" s="2">
        <v>17910</v>
      </c>
      <c r="S145" s="2">
        <v>60</v>
      </c>
      <c r="T145" s="7"/>
    </row>
    <row r="146" spans="1:20" x14ac:dyDescent="0.35">
      <c r="A146" t="s">
        <v>425</v>
      </c>
      <c r="B146" t="s">
        <v>97</v>
      </c>
      <c r="C146" t="s">
        <v>104</v>
      </c>
      <c r="E146" t="s">
        <v>444</v>
      </c>
      <c r="F146" s="2"/>
      <c r="G146" s="2"/>
      <c r="H146" s="7"/>
      <c r="I146" s="2"/>
      <c r="J146" s="2"/>
      <c r="K146" s="7"/>
      <c r="L146" s="2"/>
      <c r="M146" s="2"/>
      <c r="N146" s="7"/>
      <c r="O146" s="2">
        <v>5220</v>
      </c>
      <c r="P146" s="2">
        <v>18</v>
      </c>
      <c r="Q146" s="7"/>
      <c r="R146" s="2">
        <v>5220</v>
      </c>
      <c r="S146" s="2">
        <v>18</v>
      </c>
      <c r="T146" s="7"/>
    </row>
    <row r="147" spans="1:20" x14ac:dyDescent="0.35">
      <c r="A147" t="s">
        <v>425</v>
      </c>
      <c r="B147" t="s">
        <v>124</v>
      </c>
      <c r="C147" t="s">
        <v>125</v>
      </c>
      <c r="D147" t="s">
        <v>445</v>
      </c>
      <c r="E147" t="s">
        <v>446</v>
      </c>
      <c r="F147" s="2">
        <v>4860</v>
      </c>
      <c r="G147" s="2">
        <v>18</v>
      </c>
      <c r="H147" s="7"/>
      <c r="I147" s="2">
        <v>6480</v>
      </c>
      <c r="J147" s="2">
        <v>24</v>
      </c>
      <c r="K147" s="7"/>
      <c r="L147" s="2">
        <v>4860</v>
      </c>
      <c r="M147" s="2">
        <v>18</v>
      </c>
      <c r="N147" s="7"/>
      <c r="O147" s="2">
        <v>12180</v>
      </c>
      <c r="P147" s="2">
        <v>42</v>
      </c>
      <c r="Q147" s="7"/>
      <c r="R147" s="2">
        <v>28380</v>
      </c>
      <c r="S147" s="2">
        <v>102</v>
      </c>
      <c r="T147" s="7"/>
    </row>
    <row r="148" spans="1:20" x14ac:dyDescent="0.35">
      <c r="A148" t="s">
        <v>425</v>
      </c>
      <c r="B148" t="s">
        <v>97</v>
      </c>
      <c r="C148" t="s">
        <v>447</v>
      </c>
      <c r="E148" t="s">
        <v>448</v>
      </c>
      <c r="F148" s="2">
        <v>4050</v>
      </c>
      <c r="G148" s="2">
        <v>15</v>
      </c>
      <c r="H148" s="7"/>
      <c r="I148" s="2">
        <v>7290</v>
      </c>
      <c r="J148" s="2">
        <v>27</v>
      </c>
      <c r="K148" s="7"/>
      <c r="L148" s="2"/>
      <c r="M148" s="2"/>
      <c r="N148" s="7"/>
      <c r="O148" s="2"/>
      <c r="P148" s="2"/>
      <c r="Q148" s="7"/>
      <c r="R148" s="2">
        <v>11340</v>
      </c>
      <c r="S148" s="2">
        <v>42</v>
      </c>
      <c r="T148" s="7"/>
    </row>
    <row r="149" spans="1:20" x14ac:dyDescent="0.35">
      <c r="A149" t="s">
        <v>425</v>
      </c>
      <c r="B149" t="s">
        <v>124</v>
      </c>
      <c r="C149" t="s">
        <v>125</v>
      </c>
      <c r="D149" t="s">
        <v>100</v>
      </c>
      <c r="E149" t="s">
        <v>449</v>
      </c>
      <c r="F149" s="2">
        <v>2430</v>
      </c>
      <c r="G149" s="2">
        <v>9</v>
      </c>
      <c r="H149" s="7"/>
      <c r="I149" s="2">
        <v>4860</v>
      </c>
      <c r="J149" s="2">
        <v>18</v>
      </c>
      <c r="K149" s="7"/>
      <c r="L149" s="2">
        <v>9390</v>
      </c>
      <c r="M149" s="2">
        <v>30</v>
      </c>
      <c r="N149" s="7"/>
      <c r="O149" s="2">
        <v>13980</v>
      </c>
      <c r="P149" s="2">
        <v>39</v>
      </c>
      <c r="Q149" s="7"/>
      <c r="R149" s="2">
        <v>30660</v>
      </c>
      <c r="S149" s="2">
        <v>96</v>
      </c>
      <c r="T149" s="7"/>
    </row>
    <row r="150" spans="1:20" x14ac:dyDescent="0.35">
      <c r="A150" t="s">
        <v>450</v>
      </c>
      <c r="B150" t="s">
        <v>97</v>
      </c>
      <c r="C150" t="s">
        <v>451</v>
      </c>
      <c r="E150" t="s">
        <v>452</v>
      </c>
      <c r="F150" s="2">
        <v>810</v>
      </c>
      <c r="G150" s="2">
        <v>3</v>
      </c>
      <c r="H150" s="7"/>
      <c r="I150" s="2"/>
      <c r="J150" s="2"/>
      <c r="K150" s="7"/>
      <c r="L150" s="2"/>
      <c r="M150" s="2"/>
      <c r="N150" s="7"/>
      <c r="O150" s="2">
        <v>870</v>
      </c>
      <c r="P150" s="2">
        <v>3</v>
      </c>
      <c r="Q150" s="7"/>
      <c r="R150" s="2">
        <v>1680</v>
      </c>
      <c r="S150" s="2">
        <v>6</v>
      </c>
      <c r="T150" s="7"/>
    </row>
    <row r="151" spans="1:20" x14ac:dyDescent="0.35">
      <c r="A151" t="s">
        <v>453</v>
      </c>
      <c r="B151" t="s">
        <v>124</v>
      </c>
      <c r="C151" t="s">
        <v>125</v>
      </c>
      <c r="D151" t="s">
        <v>429</v>
      </c>
      <c r="E151" t="s">
        <v>454</v>
      </c>
      <c r="F151" s="2">
        <v>780</v>
      </c>
      <c r="G151" s="2">
        <v>3</v>
      </c>
      <c r="H151" s="7"/>
      <c r="I151" s="2">
        <v>2400</v>
      </c>
      <c r="J151" s="2">
        <v>9</v>
      </c>
      <c r="K151" s="7"/>
      <c r="L151" s="2"/>
      <c r="M151" s="2"/>
      <c r="N151" s="7"/>
      <c r="O151" s="2">
        <v>840</v>
      </c>
      <c r="P151" s="2">
        <v>3</v>
      </c>
      <c r="Q151" s="7"/>
      <c r="R151" s="2">
        <v>4020</v>
      </c>
      <c r="S151" s="2">
        <v>15</v>
      </c>
      <c r="T151" s="7"/>
    </row>
    <row r="152" spans="1:20" x14ac:dyDescent="0.35">
      <c r="A152" t="s">
        <v>453</v>
      </c>
      <c r="B152" t="s">
        <v>124</v>
      </c>
      <c r="C152" t="s">
        <v>125</v>
      </c>
      <c r="D152" t="s">
        <v>110</v>
      </c>
      <c r="E152" t="s">
        <v>455</v>
      </c>
      <c r="F152" s="2"/>
      <c r="G152" s="2"/>
      <c r="H152" s="7"/>
      <c r="I152" s="2">
        <v>810</v>
      </c>
      <c r="J152" s="2">
        <v>3</v>
      </c>
      <c r="K152" s="7"/>
      <c r="L152" s="2"/>
      <c r="M152" s="2"/>
      <c r="N152" s="7"/>
      <c r="O152" s="2"/>
      <c r="P152" s="2"/>
      <c r="Q152" s="7"/>
      <c r="R152" s="2">
        <v>810</v>
      </c>
      <c r="S152" s="2">
        <v>3</v>
      </c>
      <c r="T152" s="7"/>
    </row>
    <row r="153" spans="1:20" x14ac:dyDescent="0.35">
      <c r="A153" t="s">
        <v>456</v>
      </c>
      <c r="B153" t="s">
        <v>97</v>
      </c>
      <c r="C153" t="s">
        <v>457</v>
      </c>
      <c r="E153" t="s">
        <v>458</v>
      </c>
      <c r="F153" s="2">
        <v>13170</v>
      </c>
      <c r="G153" s="2">
        <v>45</v>
      </c>
      <c r="H153" s="7"/>
      <c r="I153" s="2">
        <v>14520</v>
      </c>
      <c r="J153" s="2">
        <v>54</v>
      </c>
      <c r="K153" s="7"/>
      <c r="L153" s="2">
        <v>10530</v>
      </c>
      <c r="M153" s="2">
        <v>39</v>
      </c>
      <c r="N153" s="7"/>
      <c r="O153" s="2">
        <v>12060</v>
      </c>
      <c r="P153" s="2">
        <v>42</v>
      </c>
      <c r="Q153" s="7"/>
      <c r="R153" s="2">
        <v>50280</v>
      </c>
      <c r="S153" s="2">
        <v>180</v>
      </c>
      <c r="T153" s="7"/>
    </row>
    <row r="154" spans="1:20" x14ac:dyDescent="0.35">
      <c r="A154" t="s">
        <v>459</v>
      </c>
      <c r="B154" t="s">
        <v>131</v>
      </c>
      <c r="C154" t="s">
        <v>230</v>
      </c>
      <c r="D154" t="s">
        <v>460</v>
      </c>
      <c r="E154" t="s">
        <v>461</v>
      </c>
      <c r="F154" s="2"/>
      <c r="G154" s="2"/>
      <c r="H154" s="7"/>
      <c r="I154" s="2">
        <v>2430</v>
      </c>
      <c r="J154" s="2">
        <v>9</v>
      </c>
      <c r="K154" s="7"/>
      <c r="L154" s="2">
        <v>1620</v>
      </c>
      <c r="M154" s="2">
        <v>6</v>
      </c>
      <c r="N154" s="7"/>
      <c r="O154" s="2"/>
      <c r="P154" s="2"/>
      <c r="Q154" s="7"/>
      <c r="R154" s="2">
        <v>4050</v>
      </c>
      <c r="S154" s="2">
        <v>15</v>
      </c>
      <c r="T154" s="7"/>
    </row>
    <row r="155" spans="1:20" x14ac:dyDescent="0.35">
      <c r="A155" t="s">
        <v>459</v>
      </c>
      <c r="B155" t="s">
        <v>131</v>
      </c>
      <c r="C155" t="s">
        <v>230</v>
      </c>
      <c r="D155" t="s">
        <v>460</v>
      </c>
      <c r="E155" t="s">
        <v>461</v>
      </c>
      <c r="F155" s="2">
        <v>780</v>
      </c>
      <c r="G155" s="2">
        <v>3</v>
      </c>
      <c r="H155" s="7"/>
      <c r="I155" s="2"/>
      <c r="J155" s="2"/>
      <c r="K155" s="7"/>
      <c r="L155" s="2">
        <v>1620</v>
      </c>
      <c r="M155" s="2">
        <v>6</v>
      </c>
      <c r="N155" s="7"/>
      <c r="O155" s="2"/>
      <c r="P155" s="2"/>
      <c r="Q155" s="7"/>
      <c r="R155" s="2">
        <v>2400</v>
      </c>
      <c r="S155" s="2">
        <v>9</v>
      </c>
      <c r="T155" s="7"/>
    </row>
    <row r="156" spans="1:20" x14ac:dyDescent="0.35">
      <c r="A156" t="s">
        <v>459</v>
      </c>
      <c r="B156" t="s">
        <v>186</v>
      </c>
      <c r="C156" t="s">
        <v>262</v>
      </c>
      <c r="D156" t="s">
        <v>462</v>
      </c>
      <c r="E156" t="s">
        <v>463</v>
      </c>
      <c r="F156" s="2"/>
      <c r="G156" s="2"/>
      <c r="H156" s="7"/>
      <c r="I156" s="2">
        <v>1620</v>
      </c>
      <c r="J156" s="2">
        <v>6</v>
      </c>
      <c r="K156" s="7"/>
      <c r="L156" s="2"/>
      <c r="M156" s="2"/>
      <c r="N156" s="7"/>
      <c r="O156" s="2">
        <v>870</v>
      </c>
      <c r="P156" s="2">
        <v>3</v>
      </c>
      <c r="Q156" s="7"/>
      <c r="R156" s="2">
        <v>2490</v>
      </c>
      <c r="S156" s="2">
        <v>9</v>
      </c>
      <c r="T156" s="7"/>
    </row>
    <row r="157" spans="1:20" x14ac:dyDescent="0.35">
      <c r="A157" t="s">
        <v>459</v>
      </c>
      <c r="B157" t="s">
        <v>131</v>
      </c>
      <c r="C157" t="s">
        <v>230</v>
      </c>
      <c r="D157" t="s">
        <v>464</v>
      </c>
      <c r="E157" t="s">
        <v>465</v>
      </c>
      <c r="F157" s="2"/>
      <c r="G157" s="2"/>
      <c r="H157" s="7"/>
      <c r="I157" s="2">
        <v>1620</v>
      </c>
      <c r="J157" s="2">
        <v>6</v>
      </c>
      <c r="K157" s="7"/>
      <c r="L157" s="2"/>
      <c r="M157" s="2"/>
      <c r="N157" s="7"/>
      <c r="O157" s="2"/>
      <c r="P157" s="2"/>
      <c r="Q157" s="7"/>
      <c r="R157" s="2">
        <v>1620</v>
      </c>
      <c r="S157" s="2">
        <v>6</v>
      </c>
      <c r="T157" s="7"/>
    </row>
    <row r="158" spans="1:20" x14ac:dyDescent="0.35">
      <c r="A158" t="s">
        <v>44</v>
      </c>
      <c r="B158" t="s">
        <v>97</v>
      </c>
      <c r="C158" t="s">
        <v>101</v>
      </c>
      <c r="E158" t="s">
        <v>57</v>
      </c>
      <c r="F158" s="2">
        <v>23340</v>
      </c>
      <c r="G158" s="2">
        <v>72</v>
      </c>
      <c r="H158" s="7"/>
      <c r="I158" s="2">
        <v>21150</v>
      </c>
      <c r="J158" s="2">
        <v>78</v>
      </c>
      <c r="K158" s="7"/>
      <c r="L158" s="2">
        <v>18810</v>
      </c>
      <c r="M158" s="2">
        <v>60</v>
      </c>
      <c r="N158" s="7"/>
      <c r="O158" s="2">
        <v>23310</v>
      </c>
      <c r="P158" s="2">
        <v>72</v>
      </c>
      <c r="Q158" s="7"/>
      <c r="R158" s="2">
        <v>86610</v>
      </c>
      <c r="S158" s="2">
        <v>282</v>
      </c>
      <c r="T158" s="7"/>
    </row>
    <row r="159" spans="1:20" x14ac:dyDescent="0.35">
      <c r="A159" t="s">
        <v>466</v>
      </c>
      <c r="B159" t="s">
        <v>124</v>
      </c>
      <c r="C159" t="s">
        <v>125</v>
      </c>
      <c r="D159" t="s">
        <v>467</v>
      </c>
      <c r="E159" t="s">
        <v>468</v>
      </c>
      <c r="F159" s="2">
        <v>1620</v>
      </c>
      <c r="G159" s="2">
        <v>6</v>
      </c>
      <c r="H159" s="7"/>
      <c r="I159" s="2">
        <v>4860</v>
      </c>
      <c r="J159" s="2">
        <v>18</v>
      </c>
      <c r="K159" s="7"/>
      <c r="L159" s="2">
        <v>810</v>
      </c>
      <c r="M159" s="2">
        <v>3</v>
      </c>
      <c r="N159" s="7"/>
      <c r="O159" s="2">
        <v>4350</v>
      </c>
      <c r="P159" s="2">
        <v>15</v>
      </c>
      <c r="Q159" s="7"/>
      <c r="R159" s="2">
        <v>11640</v>
      </c>
      <c r="S159" s="2">
        <v>42</v>
      </c>
      <c r="T159" s="7"/>
    </row>
    <row r="160" spans="1:20" x14ac:dyDescent="0.35">
      <c r="A160" t="s">
        <v>466</v>
      </c>
      <c r="B160" t="s">
        <v>124</v>
      </c>
      <c r="C160" t="s">
        <v>125</v>
      </c>
      <c r="D160" t="s">
        <v>364</v>
      </c>
      <c r="E160" t="s">
        <v>469</v>
      </c>
      <c r="F160" s="2">
        <v>2340</v>
      </c>
      <c r="G160" s="2">
        <v>9</v>
      </c>
      <c r="H160" s="7"/>
      <c r="I160" s="2">
        <v>8100</v>
      </c>
      <c r="J160" s="2">
        <v>30</v>
      </c>
      <c r="K160" s="7"/>
      <c r="L160" s="2"/>
      <c r="M160" s="2"/>
      <c r="N160" s="7"/>
      <c r="O160" s="2">
        <v>7710</v>
      </c>
      <c r="P160" s="2">
        <v>27</v>
      </c>
      <c r="Q160" s="7"/>
      <c r="R160" s="2">
        <v>18150</v>
      </c>
      <c r="S160" s="2">
        <v>66</v>
      </c>
      <c r="T160" s="7"/>
    </row>
    <row r="161" spans="1:20" x14ac:dyDescent="0.35">
      <c r="A161" t="s">
        <v>466</v>
      </c>
      <c r="B161" t="s">
        <v>124</v>
      </c>
      <c r="C161" t="s">
        <v>125</v>
      </c>
      <c r="D161" t="s">
        <v>110</v>
      </c>
      <c r="E161" t="s">
        <v>470</v>
      </c>
      <c r="F161" s="2"/>
      <c r="G161" s="2"/>
      <c r="H161" s="7"/>
      <c r="I161" s="2"/>
      <c r="J161" s="2"/>
      <c r="K161" s="7"/>
      <c r="L161" s="2"/>
      <c r="M161" s="2"/>
      <c r="N161" s="7"/>
      <c r="O161" s="2">
        <v>870</v>
      </c>
      <c r="P161" s="2">
        <v>3</v>
      </c>
      <c r="Q161" s="7"/>
      <c r="R161" s="2">
        <v>870</v>
      </c>
      <c r="S161" s="2">
        <v>3</v>
      </c>
      <c r="T161" s="7"/>
    </row>
    <row r="162" spans="1:20" x14ac:dyDescent="0.35">
      <c r="A162" t="s">
        <v>466</v>
      </c>
      <c r="B162" t="s">
        <v>124</v>
      </c>
      <c r="C162" t="s">
        <v>125</v>
      </c>
      <c r="D162" t="s">
        <v>139</v>
      </c>
      <c r="E162" t="s">
        <v>471</v>
      </c>
      <c r="F162" s="2"/>
      <c r="G162" s="2"/>
      <c r="H162" s="7"/>
      <c r="I162" s="2">
        <v>6480</v>
      </c>
      <c r="J162" s="2">
        <v>24</v>
      </c>
      <c r="K162" s="7"/>
      <c r="L162" s="2"/>
      <c r="M162" s="2"/>
      <c r="N162" s="7"/>
      <c r="O162" s="2">
        <v>1740</v>
      </c>
      <c r="P162" s="2">
        <v>6</v>
      </c>
      <c r="Q162" s="7"/>
      <c r="R162" s="2">
        <v>8220</v>
      </c>
      <c r="S162" s="2">
        <v>30</v>
      </c>
      <c r="T162" s="7"/>
    </row>
    <row r="163" spans="1:20" x14ac:dyDescent="0.35">
      <c r="A163" t="s">
        <v>466</v>
      </c>
      <c r="B163" t="s">
        <v>124</v>
      </c>
      <c r="C163" t="s">
        <v>125</v>
      </c>
      <c r="D163" t="s">
        <v>144</v>
      </c>
      <c r="E163" t="s">
        <v>472</v>
      </c>
      <c r="F163" s="2">
        <v>9690</v>
      </c>
      <c r="G163" s="2">
        <v>36</v>
      </c>
      <c r="H163" s="7"/>
      <c r="I163" s="2">
        <v>14520</v>
      </c>
      <c r="J163" s="2">
        <v>54</v>
      </c>
      <c r="K163" s="7"/>
      <c r="L163" s="2">
        <v>6480</v>
      </c>
      <c r="M163" s="2">
        <v>24</v>
      </c>
      <c r="N163" s="7"/>
      <c r="O163" s="2"/>
      <c r="P163" s="2"/>
      <c r="Q163" s="7"/>
      <c r="R163" s="2">
        <v>30690</v>
      </c>
      <c r="S163" s="2">
        <v>114</v>
      </c>
      <c r="T163" s="7"/>
    </row>
    <row r="164" spans="1:20" x14ac:dyDescent="0.35">
      <c r="A164" t="s">
        <v>473</v>
      </c>
      <c r="B164" t="s">
        <v>124</v>
      </c>
      <c r="C164" t="s">
        <v>474</v>
      </c>
      <c r="E164" t="s">
        <v>475</v>
      </c>
      <c r="F164" s="2"/>
      <c r="G164" s="2"/>
      <c r="H164" s="7"/>
      <c r="I164" s="2">
        <v>9720</v>
      </c>
      <c r="J164" s="2">
        <v>36</v>
      </c>
      <c r="K164" s="7"/>
      <c r="L164" s="2"/>
      <c r="M164" s="2"/>
      <c r="N164" s="7"/>
      <c r="O164" s="2">
        <v>1740</v>
      </c>
      <c r="P164" s="2">
        <v>6</v>
      </c>
      <c r="Q164" s="7"/>
      <c r="R164" s="2">
        <v>11460</v>
      </c>
      <c r="S164" s="2">
        <v>42</v>
      </c>
      <c r="T164" s="7"/>
    </row>
    <row r="165" spans="1:20" x14ac:dyDescent="0.35">
      <c r="A165" t="s">
        <v>476</v>
      </c>
      <c r="B165" t="s">
        <v>131</v>
      </c>
      <c r="C165" t="s">
        <v>230</v>
      </c>
      <c r="D165" t="s">
        <v>162</v>
      </c>
      <c r="E165" t="s">
        <v>477</v>
      </c>
      <c r="F165" s="2">
        <v>810</v>
      </c>
      <c r="G165" s="2">
        <v>3</v>
      </c>
      <c r="H165" s="7"/>
      <c r="I165" s="2">
        <v>1620</v>
      </c>
      <c r="J165" s="2">
        <v>6</v>
      </c>
      <c r="K165" s="7"/>
      <c r="L165" s="2">
        <v>1620</v>
      </c>
      <c r="M165" s="2">
        <v>6</v>
      </c>
      <c r="N165" s="7"/>
      <c r="O165" s="2"/>
      <c r="P165" s="2"/>
      <c r="Q165" s="7"/>
      <c r="R165" s="2">
        <v>4050</v>
      </c>
      <c r="S165" s="2">
        <v>15</v>
      </c>
      <c r="T165" s="7"/>
    </row>
    <row r="166" spans="1:20" x14ac:dyDescent="0.35">
      <c r="A166" t="s">
        <v>478</v>
      </c>
      <c r="B166" t="s">
        <v>131</v>
      </c>
      <c r="C166" t="s">
        <v>479</v>
      </c>
      <c r="D166" t="s">
        <v>480</v>
      </c>
      <c r="E166" t="s">
        <v>481</v>
      </c>
      <c r="F166" s="2">
        <v>4020</v>
      </c>
      <c r="G166" s="2">
        <v>15</v>
      </c>
      <c r="H166" s="7"/>
      <c r="I166" s="2">
        <v>2370</v>
      </c>
      <c r="J166" s="2">
        <v>9</v>
      </c>
      <c r="K166" s="7"/>
      <c r="L166" s="2">
        <v>4800</v>
      </c>
      <c r="M166" s="2">
        <v>18</v>
      </c>
      <c r="N166" s="7"/>
      <c r="O166" s="2">
        <v>3450</v>
      </c>
      <c r="P166" s="2">
        <v>12</v>
      </c>
      <c r="Q166" s="7"/>
      <c r="R166" s="2">
        <v>14640</v>
      </c>
      <c r="S166" s="2">
        <v>54</v>
      </c>
      <c r="T166" s="7"/>
    </row>
    <row r="167" spans="1:20" x14ac:dyDescent="0.35">
      <c r="A167" t="s">
        <v>478</v>
      </c>
      <c r="B167" t="s">
        <v>148</v>
      </c>
      <c r="C167" t="s">
        <v>103</v>
      </c>
      <c r="E167" t="s">
        <v>482</v>
      </c>
      <c r="F167" s="2">
        <v>4830</v>
      </c>
      <c r="G167" s="2">
        <v>18</v>
      </c>
      <c r="H167" s="7"/>
      <c r="I167" s="2">
        <v>5670</v>
      </c>
      <c r="J167" s="2">
        <v>21</v>
      </c>
      <c r="K167" s="7"/>
      <c r="L167" s="2">
        <v>4860</v>
      </c>
      <c r="M167" s="2">
        <v>18</v>
      </c>
      <c r="N167" s="7"/>
      <c r="O167" s="2">
        <v>1740</v>
      </c>
      <c r="P167" s="2">
        <v>6</v>
      </c>
      <c r="Q167" s="7"/>
      <c r="R167" s="2">
        <v>17100</v>
      </c>
      <c r="S167" s="2">
        <v>63</v>
      </c>
      <c r="T167" s="7"/>
    </row>
    <row r="168" spans="1:20" x14ac:dyDescent="0.35">
      <c r="A168" t="s">
        <v>45</v>
      </c>
      <c r="B168" t="s">
        <v>265</v>
      </c>
      <c r="C168" t="s">
        <v>483</v>
      </c>
      <c r="D168" t="s">
        <v>484</v>
      </c>
      <c r="E168" t="s">
        <v>485</v>
      </c>
      <c r="F168" s="2">
        <v>1560</v>
      </c>
      <c r="G168" s="2">
        <v>6</v>
      </c>
      <c r="H168" s="7"/>
      <c r="I168" s="2"/>
      <c r="J168" s="2"/>
      <c r="K168" s="7"/>
      <c r="L168" s="2">
        <v>26730</v>
      </c>
      <c r="M168" s="2">
        <v>99</v>
      </c>
      <c r="N168" s="7"/>
      <c r="O168" s="2">
        <v>1680</v>
      </c>
      <c r="P168" s="2">
        <v>6</v>
      </c>
      <c r="Q168" s="7"/>
      <c r="R168" s="2">
        <v>29970</v>
      </c>
      <c r="S168" s="2">
        <v>111</v>
      </c>
      <c r="T168" s="7"/>
    </row>
    <row r="169" spans="1:20" x14ac:dyDescent="0.35">
      <c r="A169" t="s">
        <v>45</v>
      </c>
      <c r="B169" t="s">
        <v>97</v>
      </c>
      <c r="C169" t="s">
        <v>171</v>
      </c>
      <c r="E169" t="s">
        <v>486</v>
      </c>
      <c r="F169" s="2">
        <v>1620</v>
      </c>
      <c r="G169" s="2">
        <v>6</v>
      </c>
      <c r="H169" s="7"/>
      <c r="I169" s="2">
        <v>810</v>
      </c>
      <c r="J169" s="2">
        <v>3</v>
      </c>
      <c r="K169" s="7"/>
      <c r="L169" s="2">
        <v>5610</v>
      </c>
      <c r="M169" s="2">
        <v>21</v>
      </c>
      <c r="N169" s="7"/>
      <c r="O169" s="2"/>
      <c r="P169" s="2"/>
      <c r="Q169" s="7"/>
      <c r="R169" s="2">
        <v>8040</v>
      </c>
      <c r="S169" s="2">
        <v>30</v>
      </c>
      <c r="T169" s="7"/>
    </row>
    <row r="170" spans="1:20" x14ac:dyDescent="0.35">
      <c r="A170" t="s">
        <v>45</v>
      </c>
      <c r="B170" t="s">
        <v>97</v>
      </c>
      <c r="C170" t="s">
        <v>102</v>
      </c>
      <c r="E170" t="s">
        <v>58</v>
      </c>
      <c r="F170" s="2">
        <v>4860</v>
      </c>
      <c r="G170" s="2">
        <v>18</v>
      </c>
      <c r="H170" s="7"/>
      <c r="I170" s="2">
        <v>6450</v>
      </c>
      <c r="J170" s="2">
        <v>24</v>
      </c>
      <c r="K170" s="7"/>
      <c r="L170" s="2">
        <v>13680</v>
      </c>
      <c r="M170" s="2">
        <v>51</v>
      </c>
      <c r="N170" s="7"/>
      <c r="O170" s="2">
        <v>1680</v>
      </c>
      <c r="P170" s="2">
        <v>6</v>
      </c>
      <c r="Q170" s="7"/>
      <c r="R170" s="2">
        <v>26670</v>
      </c>
      <c r="S170" s="2">
        <v>99</v>
      </c>
      <c r="T170" s="7"/>
    </row>
    <row r="171" spans="1:20" x14ac:dyDescent="0.35">
      <c r="A171" t="s">
        <v>45</v>
      </c>
      <c r="B171" t="s">
        <v>97</v>
      </c>
      <c r="C171" t="s">
        <v>171</v>
      </c>
      <c r="E171" t="s">
        <v>487</v>
      </c>
      <c r="F171" s="2">
        <v>780</v>
      </c>
      <c r="G171" s="2">
        <v>3</v>
      </c>
      <c r="H171" s="7"/>
      <c r="I171" s="2">
        <v>6420</v>
      </c>
      <c r="J171" s="2">
        <v>24</v>
      </c>
      <c r="K171" s="7"/>
      <c r="L171" s="2">
        <v>12870</v>
      </c>
      <c r="M171" s="2">
        <v>48</v>
      </c>
      <c r="N171" s="7"/>
      <c r="O171" s="2"/>
      <c r="P171" s="2"/>
      <c r="Q171" s="7"/>
      <c r="R171" s="2">
        <v>20070</v>
      </c>
      <c r="S171" s="2">
        <v>75</v>
      </c>
      <c r="T171" s="7"/>
    </row>
    <row r="172" spans="1:20" x14ac:dyDescent="0.35">
      <c r="A172" t="s">
        <v>45</v>
      </c>
      <c r="B172" t="s">
        <v>97</v>
      </c>
      <c r="C172" t="s">
        <v>103</v>
      </c>
      <c r="E172" t="s">
        <v>59</v>
      </c>
      <c r="F172" s="2">
        <v>24390</v>
      </c>
      <c r="G172" s="2">
        <v>42</v>
      </c>
      <c r="H172" s="7"/>
      <c r="I172" s="2">
        <v>2700</v>
      </c>
      <c r="J172" s="2">
        <v>9</v>
      </c>
      <c r="K172" s="7"/>
      <c r="L172" s="2">
        <v>32460</v>
      </c>
      <c r="M172" s="2">
        <v>111</v>
      </c>
      <c r="N172" s="7"/>
      <c r="O172" s="2"/>
      <c r="P172" s="2"/>
      <c r="Q172" s="7"/>
      <c r="R172" s="2">
        <v>59550</v>
      </c>
      <c r="S172" s="2">
        <v>162</v>
      </c>
      <c r="T172" s="7"/>
    </row>
    <row r="173" spans="1:20" x14ac:dyDescent="0.35">
      <c r="A173" t="s">
        <v>488</v>
      </c>
      <c r="B173" t="s">
        <v>265</v>
      </c>
      <c r="C173" t="s">
        <v>489</v>
      </c>
      <c r="D173" t="s">
        <v>490</v>
      </c>
      <c r="E173" t="s">
        <v>491</v>
      </c>
      <c r="F173" s="2">
        <v>2430</v>
      </c>
      <c r="G173" s="2">
        <v>9</v>
      </c>
      <c r="H173" s="7"/>
      <c r="I173" s="2">
        <v>6480</v>
      </c>
      <c r="J173" s="2">
        <v>24</v>
      </c>
      <c r="K173" s="7"/>
      <c r="L173" s="2">
        <v>1620</v>
      </c>
      <c r="M173" s="2">
        <v>6</v>
      </c>
      <c r="N173" s="7"/>
      <c r="O173" s="2">
        <v>4350</v>
      </c>
      <c r="P173" s="2">
        <v>15</v>
      </c>
      <c r="Q173" s="7"/>
      <c r="R173" s="2">
        <v>14880</v>
      </c>
      <c r="S173" s="2">
        <v>54</v>
      </c>
      <c r="T173" s="7"/>
    </row>
    <row r="174" spans="1:20" x14ac:dyDescent="0.35">
      <c r="A174" t="s">
        <v>492</v>
      </c>
      <c r="B174" t="s">
        <v>97</v>
      </c>
      <c r="C174" t="s">
        <v>437</v>
      </c>
      <c r="E174" t="s">
        <v>438</v>
      </c>
      <c r="F174" s="2"/>
      <c r="G174" s="2"/>
      <c r="H174" s="7"/>
      <c r="I174" s="2">
        <v>810</v>
      </c>
      <c r="J174" s="2">
        <v>3</v>
      </c>
      <c r="K174" s="7"/>
      <c r="L174" s="2"/>
      <c r="M174" s="2"/>
      <c r="N174" s="7"/>
      <c r="O174" s="2"/>
      <c r="P174" s="2"/>
      <c r="Q174" s="7"/>
      <c r="R174" s="2">
        <v>810</v>
      </c>
      <c r="S174" s="2">
        <v>3</v>
      </c>
      <c r="T174" s="7"/>
    </row>
    <row r="175" spans="1:20" x14ac:dyDescent="0.35">
      <c r="A175" t="s">
        <v>493</v>
      </c>
      <c r="B175" t="s">
        <v>342</v>
      </c>
      <c r="C175" t="s">
        <v>343</v>
      </c>
      <c r="D175" t="s">
        <v>494</v>
      </c>
      <c r="E175" t="s">
        <v>495</v>
      </c>
      <c r="F175" s="2">
        <v>2430</v>
      </c>
      <c r="G175" s="2">
        <v>9</v>
      </c>
      <c r="H175" s="7"/>
      <c r="I175" s="2"/>
      <c r="J175" s="2"/>
      <c r="K175" s="7"/>
      <c r="L175" s="2">
        <v>810</v>
      </c>
      <c r="M175" s="2">
        <v>3</v>
      </c>
      <c r="N175" s="7"/>
      <c r="O175" s="2">
        <v>2610</v>
      </c>
      <c r="P175" s="2">
        <v>9</v>
      </c>
      <c r="Q175" s="7"/>
      <c r="R175" s="2">
        <v>5850</v>
      </c>
      <c r="S175" s="2">
        <v>21</v>
      </c>
      <c r="T175" s="7"/>
    </row>
    <row r="176" spans="1:20" x14ac:dyDescent="0.35">
      <c r="A176" t="s">
        <v>493</v>
      </c>
      <c r="B176" t="s">
        <v>186</v>
      </c>
      <c r="C176" t="s">
        <v>262</v>
      </c>
      <c r="D176" t="s">
        <v>263</v>
      </c>
      <c r="E176" t="s">
        <v>496</v>
      </c>
      <c r="F176" s="2">
        <v>2430</v>
      </c>
      <c r="G176" s="2">
        <v>9</v>
      </c>
      <c r="H176" s="7"/>
      <c r="I176" s="2">
        <v>4860</v>
      </c>
      <c r="J176" s="2">
        <v>18</v>
      </c>
      <c r="K176" s="7"/>
      <c r="L176" s="2">
        <v>1620</v>
      </c>
      <c r="M176" s="2">
        <v>6</v>
      </c>
      <c r="N176" s="7"/>
      <c r="O176" s="2">
        <v>9570</v>
      </c>
      <c r="P176" s="2">
        <v>33</v>
      </c>
      <c r="Q176" s="7"/>
      <c r="R176" s="2">
        <v>18480</v>
      </c>
      <c r="S176" s="2">
        <v>66</v>
      </c>
      <c r="T176" s="7"/>
    </row>
    <row r="177" spans="1:20" x14ac:dyDescent="0.35">
      <c r="A177" t="s">
        <v>493</v>
      </c>
      <c r="B177" t="s">
        <v>186</v>
      </c>
      <c r="C177" t="s">
        <v>262</v>
      </c>
      <c r="D177" t="s">
        <v>497</v>
      </c>
      <c r="E177" t="s">
        <v>498</v>
      </c>
      <c r="F177" s="2">
        <v>3240</v>
      </c>
      <c r="G177" s="2">
        <v>12</v>
      </c>
      <c r="H177" s="7"/>
      <c r="I177" s="2">
        <v>1620</v>
      </c>
      <c r="J177" s="2">
        <v>6</v>
      </c>
      <c r="K177" s="7"/>
      <c r="L177" s="2">
        <v>3240</v>
      </c>
      <c r="M177" s="2">
        <v>12</v>
      </c>
      <c r="N177" s="7"/>
      <c r="O177" s="2">
        <v>4350</v>
      </c>
      <c r="P177" s="2">
        <v>15</v>
      </c>
      <c r="Q177" s="7"/>
      <c r="R177" s="2">
        <v>12450</v>
      </c>
      <c r="S177" s="2">
        <v>45</v>
      </c>
      <c r="T177" s="7"/>
    </row>
    <row r="178" spans="1:20" x14ac:dyDescent="0.35">
      <c r="A178" t="s">
        <v>493</v>
      </c>
      <c r="B178" t="s">
        <v>131</v>
      </c>
      <c r="C178" t="s">
        <v>132</v>
      </c>
      <c r="D178" t="s">
        <v>146</v>
      </c>
      <c r="E178" t="s">
        <v>147</v>
      </c>
      <c r="F178" s="2">
        <v>5670</v>
      </c>
      <c r="G178" s="2">
        <v>21</v>
      </c>
      <c r="H178" s="7"/>
      <c r="I178" s="2"/>
      <c r="J178" s="2"/>
      <c r="K178" s="7"/>
      <c r="L178" s="2">
        <v>2430</v>
      </c>
      <c r="M178" s="2">
        <v>9</v>
      </c>
      <c r="N178" s="7"/>
      <c r="O178" s="2"/>
      <c r="P178" s="2"/>
      <c r="Q178" s="7"/>
      <c r="R178" s="2">
        <v>8100</v>
      </c>
      <c r="S178" s="2">
        <v>30</v>
      </c>
      <c r="T178" s="7"/>
    </row>
    <row r="179" spans="1:20" x14ac:dyDescent="0.35">
      <c r="A179" t="s">
        <v>493</v>
      </c>
      <c r="B179" t="s">
        <v>241</v>
      </c>
      <c r="C179" t="s">
        <v>245</v>
      </c>
      <c r="D179" t="s">
        <v>294</v>
      </c>
      <c r="E179" t="s">
        <v>499</v>
      </c>
      <c r="F179" s="2">
        <v>2430</v>
      </c>
      <c r="G179" s="2">
        <v>9</v>
      </c>
      <c r="H179" s="7"/>
      <c r="I179" s="2">
        <v>810</v>
      </c>
      <c r="J179" s="2">
        <v>3</v>
      </c>
      <c r="K179" s="7"/>
      <c r="L179" s="2">
        <v>4860</v>
      </c>
      <c r="M179" s="2">
        <v>18</v>
      </c>
      <c r="N179" s="7"/>
      <c r="O179" s="2">
        <v>4350</v>
      </c>
      <c r="P179" s="2">
        <v>15</v>
      </c>
      <c r="Q179" s="7"/>
      <c r="R179" s="2">
        <v>12450</v>
      </c>
      <c r="S179" s="2">
        <v>45</v>
      </c>
      <c r="T179" s="7"/>
    </row>
    <row r="180" spans="1:20" x14ac:dyDescent="0.35">
      <c r="A180" t="s">
        <v>493</v>
      </c>
      <c r="B180" t="s">
        <v>134</v>
      </c>
      <c r="C180" t="s">
        <v>206</v>
      </c>
      <c r="D180" t="s">
        <v>500</v>
      </c>
      <c r="E180" t="s">
        <v>501</v>
      </c>
      <c r="F180" s="2">
        <v>1620</v>
      </c>
      <c r="G180" s="2">
        <v>6</v>
      </c>
      <c r="H180" s="7"/>
      <c r="I180" s="2">
        <v>2430</v>
      </c>
      <c r="J180" s="2">
        <v>9</v>
      </c>
      <c r="K180" s="7"/>
      <c r="L180" s="2">
        <v>8100</v>
      </c>
      <c r="M180" s="2">
        <v>30</v>
      </c>
      <c r="N180" s="7"/>
      <c r="O180" s="2">
        <v>2610</v>
      </c>
      <c r="P180" s="2">
        <v>9</v>
      </c>
      <c r="Q180" s="7"/>
      <c r="R180" s="2">
        <v>14760</v>
      </c>
      <c r="S180" s="2">
        <v>54</v>
      </c>
      <c r="T180" s="7"/>
    </row>
    <row r="181" spans="1:20" x14ac:dyDescent="0.35">
      <c r="A181" t="s">
        <v>493</v>
      </c>
      <c r="B181" t="s">
        <v>241</v>
      </c>
      <c r="C181" t="s">
        <v>242</v>
      </c>
      <c r="D181" t="s">
        <v>175</v>
      </c>
      <c r="E181" t="s">
        <v>502</v>
      </c>
      <c r="F181" s="2">
        <v>3240</v>
      </c>
      <c r="G181" s="2">
        <v>12</v>
      </c>
      <c r="H181" s="7"/>
      <c r="I181" s="2"/>
      <c r="J181" s="2"/>
      <c r="K181" s="7"/>
      <c r="L181" s="2">
        <v>1620</v>
      </c>
      <c r="M181" s="2">
        <v>6</v>
      </c>
      <c r="N181" s="7"/>
      <c r="O181" s="2">
        <v>1740</v>
      </c>
      <c r="P181" s="2">
        <v>6</v>
      </c>
      <c r="Q181" s="7"/>
      <c r="R181" s="2">
        <v>6600</v>
      </c>
      <c r="S181" s="2">
        <v>24</v>
      </c>
      <c r="T181" s="7"/>
    </row>
    <row r="182" spans="1:20" x14ac:dyDescent="0.35">
      <c r="A182" t="s">
        <v>493</v>
      </c>
      <c r="B182" t="s">
        <v>217</v>
      </c>
      <c r="C182" t="s">
        <v>218</v>
      </c>
      <c r="D182" t="s">
        <v>279</v>
      </c>
      <c r="E182" t="s">
        <v>503</v>
      </c>
      <c r="F182" s="2"/>
      <c r="G182" s="2"/>
      <c r="H182" s="7"/>
      <c r="I182" s="2">
        <v>5670</v>
      </c>
      <c r="J182" s="2">
        <v>21</v>
      </c>
      <c r="K182" s="7"/>
      <c r="L182" s="2"/>
      <c r="M182" s="2"/>
      <c r="N182" s="7"/>
      <c r="O182" s="2">
        <v>1740</v>
      </c>
      <c r="P182" s="2">
        <v>6</v>
      </c>
      <c r="Q182" s="7"/>
      <c r="R182" s="2">
        <v>7410</v>
      </c>
      <c r="S182" s="2">
        <v>27</v>
      </c>
      <c r="T182" s="7"/>
    </row>
    <row r="183" spans="1:20" x14ac:dyDescent="0.35">
      <c r="A183" t="s">
        <v>493</v>
      </c>
      <c r="B183" t="s">
        <v>148</v>
      </c>
      <c r="C183" t="s">
        <v>504</v>
      </c>
      <c r="E183" t="s">
        <v>505</v>
      </c>
      <c r="F183" s="2">
        <v>1620</v>
      </c>
      <c r="G183" s="2">
        <v>6</v>
      </c>
      <c r="H183" s="7"/>
      <c r="I183" s="2">
        <v>3240</v>
      </c>
      <c r="J183" s="2">
        <v>12</v>
      </c>
      <c r="K183" s="7"/>
      <c r="L183" s="2">
        <v>1620</v>
      </c>
      <c r="M183" s="2">
        <v>6</v>
      </c>
      <c r="N183" s="7"/>
      <c r="O183" s="2">
        <v>1740</v>
      </c>
      <c r="P183" s="2">
        <v>6</v>
      </c>
      <c r="Q183" s="7"/>
      <c r="R183" s="2">
        <v>8220</v>
      </c>
      <c r="S183" s="2">
        <v>30</v>
      </c>
      <c r="T183" s="7"/>
    </row>
    <row r="184" spans="1:20" x14ac:dyDescent="0.35">
      <c r="A184" t="s">
        <v>493</v>
      </c>
      <c r="B184" t="s">
        <v>148</v>
      </c>
      <c r="C184" t="s">
        <v>149</v>
      </c>
      <c r="E184" t="s">
        <v>150</v>
      </c>
      <c r="F184" s="2">
        <v>1620</v>
      </c>
      <c r="G184" s="2">
        <v>6</v>
      </c>
      <c r="H184" s="7"/>
      <c r="I184" s="2">
        <v>810</v>
      </c>
      <c r="J184" s="2">
        <v>3</v>
      </c>
      <c r="K184" s="7"/>
      <c r="L184" s="2"/>
      <c r="M184" s="2"/>
      <c r="N184" s="7"/>
      <c r="O184" s="2">
        <v>1740</v>
      </c>
      <c r="P184" s="2">
        <v>6</v>
      </c>
      <c r="Q184" s="7"/>
      <c r="R184" s="2">
        <v>4170</v>
      </c>
      <c r="S184" s="2">
        <v>15</v>
      </c>
      <c r="T184" s="7"/>
    </row>
    <row r="185" spans="1:20" x14ac:dyDescent="0.35">
      <c r="A185" t="s">
        <v>493</v>
      </c>
      <c r="B185" t="s">
        <v>97</v>
      </c>
      <c r="C185" t="s">
        <v>506</v>
      </c>
      <c r="E185" t="s">
        <v>507</v>
      </c>
      <c r="F185" s="2">
        <v>2430</v>
      </c>
      <c r="G185" s="2">
        <v>9</v>
      </c>
      <c r="H185" s="7"/>
      <c r="I185" s="2"/>
      <c r="J185" s="2"/>
      <c r="K185" s="7"/>
      <c r="L185" s="2">
        <v>4860</v>
      </c>
      <c r="M185" s="2">
        <v>18</v>
      </c>
      <c r="N185" s="7"/>
      <c r="O185" s="2"/>
      <c r="P185" s="2"/>
      <c r="Q185" s="7"/>
      <c r="R185" s="2">
        <v>7290</v>
      </c>
      <c r="S185" s="2">
        <v>27</v>
      </c>
      <c r="T185" s="7"/>
    </row>
    <row r="186" spans="1:20" x14ac:dyDescent="0.35">
      <c r="A186" t="s">
        <v>493</v>
      </c>
      <c r="B186" t="s">
        <v>97</v>
      </c>
      <c r="C186" t="s">
        <v>100</v>
      </c>
      <c r="E186" t="s">
        <v>56</v>
      </c>
      <c r="F186" s="2">
        <v>2430</v>
      </c>
      <c r="G186" s="2">
        <v>9</v>
      </c>
      <c r="H186" s="7"/>
      <c r="I186" s="2">
        <v>1620</v>
      </c>
      <c r="J186" s="2">
        <v>6</v>
      </c>
      <c r="K186" s="7"/>
      <c r="L186" s="2">
        <v>3240</v>
      </c>
      <c r="M186" s="2">
        <v>12</v>
      </c>
      <c r="N186" s="7"/>
      <c r="O186" s="2">
        <v>1740</v>
      </c>
      <c r="P186" s="2">
        <v>6</v>
      </c>
      <c r="Q186" s="7"/>
      <c r="R186" s="2">
        <v>9030</v>
      </c>
      <c r="S186" s="2">
        <v>33</v>
      </c>
      <c r="T186" s="7"/>
    </row>
    <row r="187" spans="1:20" x14ac:dyDescent="0.35">
      <c r="A187" t="s">
        <v>493</v>
      </c>
      <c r="B187" t="s">
        <v>241</v>
      </c>
      <c r="C187" t="s">
        <v>245</v>
      </c>
      <c r="D187" t="s">
        <v>508</v>
      </c>
      <c r="E187" t="s">
        <v>509</v>
      </c>
      <c r="F187" s="2"/>
      <c r="G187" s="2"/>
      <c r="H187" s="7"/>
      <c r="I187" s="2">
        <v>810</v>
      </c>
      <c r="J187" s="2">
        <v>3</v>
      </c>
      <c r="K187" s="7"/>
      <c r="L187" s="2">
        <v>3240</v>
      </c>
      <c r="M187" s="2">
        <v>12</v>
      </c>
      <c r="N187" s="7"/>
      <c r="O187" s="2">
        <v>2610</v>
      </c>
      <c r="P187" s="2">
        <v>9</v>
      </c>
      <c r="Q187" s="7"/>
      <c r="R187" s="2">
        <v>6660</v>
      </c>
      <c r="S187" s="2">
        <v>24</v>
      </c>
      <c r="T187" s="7"/>
    </row>
    <row r="188" spans="1:20" x14ac:dyDescent="0.35">
      <c r="A188" t="s">
        <v>510</v>
      </c>
      <c r="B188" t="s">
        <v>265</v>
      </c>
      <c r="C188" t="s">
        <v>511</v>
      </c>
      <c r="D188" t="s">
        <v>419</v>
      </c>
      <c r="E188" t="s">
        <v>512</v>
      </c>
      <c r="F188" s="2"/>
      <c r="G188" s="2"/>
      <c r="H188" s="7"/>
      <c r="I188" s="2"/>
      <c r="J188" s="2"/>
      <c r="K188" s="7"/>
      <c r="L188" s="2"/>
      <c r="M188" s="2"/>
      <c r="N188" s="7"/>
      <c r="O188" s="2">
        <v>2580</v>
      </c>
      <c r="P188" s="2">
        <v>9</v>
      </c>
      <c r="Q188" s="7"/>
      <c r="R188" s="2">
        <v>2580</v>
      </c>
      <c r="S188" s="2">
        <v>9</v>
      </c>
      <c r="T188" s="7"/>
    </row>
    <row r="189" spans="1:20" x14ac:dyDescent="0.35">
      <c r="A189" t="s">
        <v>513</v>
      </c>
      <c r="B189" t="s">
        <v>265</v>
      </c>
      <c r="C189" t="s">
        <v>266</v>
      </c>
      <c r="D189" t="s">
        <v>267</v>
      </c>
      <c r="E189" t="s">
        <v>514</v>
      </c>
      <c r="F189" s="2">
        <v>6480</v>
      </c>
      <c r="G189" s="2">
        <v>24</v>
      </c>
      <c r="H189" s="7"/>
      <c r="I189" s="2">
        <v>8910</v>
      </c>
      <c r="J189" s="2">
        <v>33</v>
      </c>
      <c r="K189" s="7"/>
      <c r="L189" s="2">
        <v>6480</v>
      </c>
      <c r="M189" s="2">
        <v>24</v>
      </c>
      <c r="N189" s="7"/>
      <c r="O189" s="2">
        <v>6960</v>
      </c>
      <c r="P189" s="2">
        <v>24</v>
      </c>
      <c r="Q189" s="7"/>
      <c r="R189" s="2">
        <v>28830</v>
      </c>
      <c r="S189" s="2">
        <v>105</v>
      </c>
      <c r="T189" s="7"/>
    </row>
    <row r="190" spans="1:20" x14ac:dyDescent="0.35">
      <c r="A190" t="s">
        <v>123</v>
      </c>
      <c r="B190" t="s">
        <v>124</v>
      </c>
      <c r="C190" t="s">
        <v>125</v>
      </c>
      <c r="D190" t="s">
        <v>138</v>
      </c>
      <c r="E190" t="s">
        <v>126</v>
      </c>
      <c r="F190" s="2">
        <v>6150</v>
      </c>
      <c r="G190" s="2">
        <v>18</v>
      </c>
      <c r="H190" s="7"/>
      <c r="I190" s="2"/>
      <c r="J190" s="2"/>
      <c r="K190" s="7"/>
      <c r="L190" s="2"/>
      <c r="M190" s="2"/>
      <c r="N190" s="7"/>
      <c r="O190" s="2">
        <v>5220</v>
      </c>
      <c r="P190" s="2">
        <v>18</v>
      </c>
      <c r="Q190" s="7"/>
      <c r="R190" s="2">
        <v>11370</v>
      </c>
      <c r="S190" s="2">
        <v>36</v>
      </c>
      <c r="T190" s="7"/>
    </row>
    <row r="191" spans="1:20" x14ac:dyDescent="0.35">
      <c r="A191" t="s">
        <v>123</v>
      </c>
      <c r="B191" t="s">
        <v>124</v>
      </c>
      <c r="C191" t="s">
        <v>125</v>
      </c>
      <c r="D191" t="s">
        <v>300</v>
      </c>
      <c r="E191" t="s">
        <v>301</v>
      </c>
      <c r="F191" s="2">
        <v>780</v>
      </c>
      <c r="G191" s="2">
        <v>3</v>
      </c>
      <c r="H191" s="7"/>
      <c r="I191" s="2">
        <v>6480</v>
      </c>
      <c r="J191" s="2">
        <v>24</v>
      </c>
      <c r="K191" s="7"/>
      <c r="L191" s="2">
        <v>20250</v>
      </c>
      <c r="M191" s="2">
        <v>75</v>
      </c>
      <c r="N191" s="7"/>
      <c r="O191" s="2"/>
      <c r="P191" s="2"/>
      <c r="Q191" s="7"/>
      <c r="R191" s="2">
        <v>27510</v>
      </c>
      <c r="S191" s="2">
        <v>102</v>
      </c>
      <c r="T191" s="7"/>
    </row>
    <row r="192" spans="1:20" x14ac:dyDescent="0.35">
      <c r="A192" t="s">
        <v>515</v>
      </c>
      <c r="B192" t="s">
        <v>124</v>
      </c>
      <c r="C192" t="s">
        <v>125</v>
      </c>
      <c r="D192" t="s">
        <v>516</v>
      </c>
      <c r="E192" t="s">
        <v>517</v>
      </c>
      <c r="F192" s="2"/>
      <c r="G192" s="2"/>
      <c r="H192" s="7"/>
      <c r="I192" s="2"/>
      <c r="J192" s="2"/>
      <c r="K192" s="7"/>
      <c r="L192" s="2">
        <v>8100</v>
      </c>
      <c r="M192" s="2">
        <v>30</v>
      </c>
      <c r="N192" s="7"/>
      <c r="O192" s="2"/>
      <c r="P192" s="2"/>
      <c r="Q192" s="7"/>
      <c r="R192" s="2">
        <v>8100</v>
      </c>
      <c r="S192" s="2">
        <v>30</v>
      </c>
      <c r="T192" s="7"/>
    </row>
    <row r="193" spans="1:20" x14ac:dyDescent="0.35">
      <c r="A193" t="s">
        <v>515</v>
      </c>
      <c r="B193" t="s">
        <v>124</v>
      </c>
      <c r="C193" t="s">
        <v>125</v>
      </c>
      <c r="D193" t="s">
        <v>518</v>
      </c>
      <c r="E193" t="s">
        <v>519</v>
      </c>
      <c r="F193" s="2"/>
      <c r="G193" s="2"/>
      <c r="H193" s="7"/>
      <c r="I193" s="2">
        <v>1620</v>
      </c>
      <c r="J193" s="2">
        <v>6</v>
      </c>
      <c r="K193" s="7"/>
      <c r="L193" s="2">
        <v>2430</v>
      </c>
      <c r="M193" s="2">
        <v>9</v>
      </c>
      <c r="N193" s="7"/>
      <c r="O193" s="2">
        <v>3480</v>
      </c>
      <c r="P193" s="2">
        <v>12</v>
      </c>
      <c r="Q193" s="7"/>
      <c r="R193" s="2">
        <v>7530</v>
      </c>
      <c r="S193" s="2">
        <v>27</v>
      </c>
      <c r="T193" s="7"/>
    </row>
    <row r="194" spans="1:20" x14ac:dyDescent="0.35">
      <c r="A194" t="s">
        <v>515</v>
      </c>
      <c r="B194" t="s">
        <v>124</v>
      </c>
      <c r="C194" t="s">
        <v>125</v>
      </c>
      <c r="D194" t="s">
        <v>520</v>
      </c>
      <c r="E194" t="s">
        <v>521</v>
      </c>
      <c r="F194" s="2">
        <v>810</v>
      </c>
      <c r="G194" s="2">
        <v>3</v>
      </c>
      <c r="H194" s="7"/>
      <c r="I194" s="2"/>
      <c r="J194" s="2"/>
      <c r="K194" s="7"/>
      <c r="L194" s="2"/>
      <c r="M194" s="2"/>
      <c r="N194" s="7"/>
      <c r="O194" s="2">
        <v>870</v>
      </c>
      <c r="P194" s="2">
        <v>3</v>
      </c>
      <c r="Q194" s="7"/>
      <c r="R194" s="2">
        <v>1680</v>
      </c>
      <c r="S194" s="2">
        <v>6</v>
      </c>
      <c r="T194" s="7"/>
    </row>
    <row r="195" spans="1:20" x14ac:dyDescent="0.35">
      <c r="A195" t="s">
        <v>522</v>
      </c>
      <c r="B195" t="s">
        <v>97</v>
      </c>
      <c r="C195" t="s">
        <v>101</v>
      </c>
      <c r="E195" t="s">
        <v>523</v>
      </c>
      <c r="F195" s="2">
        <v>780</v>
      </c>
      <c r="G195" s="2">
        <v>3</v>
      </c>
      <c r="H195" s="7"/>
      <c r="I195" s="2">
        <v>6480</v>
      </c>
      <c r="J195" s="2">
        <v>24</v>
      </c>
      <c r="K195" s="7"/>
      <c r="L195" s="2">
        <v>7260</v>
      </c>
      <c r="M195" s="2">
        <v>27</v>
      </c>
      <c r="N195" s="7"/>
      <c r="O195" s="2">
        <v>4350</v>
      </c>
      <c r="P195" s="2">
        <v>15</v>
      </c>
      <c r="Q195" s="7"/>
      <c r="R195" s="2">
        <v>18870</v>
      </c>
      <c r="S195" s="2">
        <v>69</v>
      </c>
      <c r="T195" s="7"/>
    </row>
    <row r="196" spans="1:20" x14ac:dyDescent="0.35">
      <c r="A196" t="s">
        <v>524</v>
      </c>
      <c r="B196" t="s">
        <v>342</v>
      </c>
      <c r="C196" t="s">
        <v>343</v>
      </c>
      <c r="D196" t="s">
        <v>525</v>
      </c>
      <c r="E196" t="s">
        <v>526</v>
      </c>
      <c r="F196" s="2">
        <v>6480</v>
      </c>
      <c r="G196" s="2">
        <v>24</v>
      </c>
      <c r="H196" s="7"/>
      <c r="I196" s="2">
        <v>1620</v>
      </c>
      <c r="J196" s="2">
        <v>6</v>
      </c>
      <c r="K196" s="7"/>
      <c r="L196" s="2">
        <v>1620</v>
      </c>
      <c r="M196" s="2">
        <v>6</v>
      </c>
      <c r="N196" s="7"/>
      <c r="O196" s="2">
        <v>9570</v>
      </c>
      <c r="P196" s="2">
        <v>33</v>
      </c>
      <c r="Q196" s="7"/>
      <c r="R196" s="2">
        <v>19290</v>
      </c>
      <c r="S196" s="2">
        <v>69</v>
      </c>
      <c r="T196" s="7"/>
    </row>
    <row r="197" spans="1:20" x14ac:dyDescent="0.35">
      <c r="A197" t="s">
        <v>527</v>
      </c>
      <c r="B197" t="s">
        <v>224</v>
      </c>
      <c r="C197" t="s">
        <v>225</v>
      </c>
      <c r="D197" t="s">
        <v>528</v>
      </c>
      <c r="E197" t="s">
        <v>529</v>
      </c>
      <c r="F197" s="2">
        <v>4020</v>
      </c>
      <c r="G197" s="2">
        <v>15</v>
      </c>
      <c r="H197" s="7"/>
      <c r="I197" s="2">
        <v>7260</v>
      </c>
      <c r="J197" s="2">
        <v>27</v>
      </c>
      <c r="K197" s="7"/>
      <c r="L197" s="2">
        <v>8100</v>
      </c>
      <c r="M197" s="2">
        <v>30</v>
      </c>
      <c r="N197" s="7"/>
      <c r="O197" s="2">
        <v>3360</v>
      </c>
      <c r="P197" s="2">
        <v>12</v>
      </c>
      <c r="Q197" s="7"/>
      <c r="R197" s="2">
        <v>22740</v>
      </c>
      <c r="S197" s="2">
        <v>84</v>
      </c>
      <c r="T197" s="7"/>
    </row>
    <row r="198" spans="1:20" x14ac:dyDescent="0.35">
      <c r="A198" t="s">
        <v>530</v>
      </c>
      <c r="B198" t="s">
        <v>97</v>
      </c>
      <c r="C198" t="s">
        <v>164</v>
      </c>
      <c r="E198" t="s">
        <v>531</v>
      </c>
      <c r="F198" s="2">
        <v>12960</v>
      </c>
      <c r="G198" s="2">
        <v>48</v>
      </c>
      <c r="H198" s="7"/>
      <c r="I198" s="2">
        <v>27540</v>
      </c>
      <c r="J198" s="2">
        <v>102</v>
      </c>
      <c r="K198" s="7"/>
      <c r="L198" s="2">
        <v>8100</v>
      </c>
      <c r="M198" s="2">
        <v>30</v>
      </c>
      <c r="N198" s="7"/>
      <c r="O198" s="2">
        <v>4350</v>
      </c>
      <c r="P198" s="2">
        <v>15</v>
      </c>
      <c r="Q198" s="7"/>
      <c r="R198" s="2">
        <v>52950</v>
      </c>
      <c r="S198" s="2">
        <v>195</v>
      </c>
      <c r="T198" s="7"/>
    </row>
    <row r="199" spans="1:20" x14ac:dyDescent="0.35">
      <c r="A199" t="s">
        <v>530</v>
      </c>
      <c r="B199" t="s">
        <v>97</v>
      </c>
      <c r="C199" t="s">
        <v>171</v>
      </c>
      <c r="E199" t="s">
        <v>532</v>
      </c>
      <c r="F199" s="2">
        <v>8100</v>
      </c>
      <c r="G199" s="2">
        <v>30</v>
      </c>
      <c r="H199" s="7"/>
      <c r="I199" s="2">
        <v>10530</v>
      </c>
      <c r="J199" s="2">
        <v>39</v>
      </c>
      <c r="K199" s="7"/>
      <c r="L199" s="2">
        <v>10530</v>
      </c>
      <c r="M199" s="2">
        <v>39</v>
      </c>
      <c r="N199" s="7"/>
      <c r="O199" s="2">
        <v>8700</v>
      </c>
      <c r="P199" s="2">
        <v>30</v>
      </c>
      <c r="Q199" s="7"/>
      <c r="R199" s="2">
        <v>37860</v>
      </c>
      <c r="S199" s="2">
        <v>138</v>
      </c>
      <c r="T199" s="7"/>
    </row>
    <row r="200" spans="1:20" x14ac:dyDescent="0.35">
      <c r="A200" t="s">
        <v>127</v>
      </c>
      <c r="B200" t="s">
        <v>124</v>
      </c>
      <c r="C200" t="s">
        <v>125</v>
      </c>
      <c r="D200" t="s">
        <v>533</v>
      </c>
      <c r="E200" t="s">
        <v>534</v>
      </c>
      <c r="F200" s="2">
        <v>4860</v>
      </c>
      <c r="G200" s="2">
        <v>18</v>
      </c>
      <c r="H200" s="7"/>
      <c r="I200" s="2">
        <v>4050</v>
      </c>
      <c r="J200" s="2">
        <v>15</v>
      </c>
      <c r="K200" s="7"/>
      <c r="L200" s="2">
        <v>5670</v>
      </c>
      <c r="M200" s="2">
        <v>21</v>
      </c>
      <c r="N200" s="7"/>
      <c r="O200" s="2">
        <v>9570</v>
      </c>
      <c r="P200" s="2">
        <v>33</v>
      </c>
      <c r="Q200" s="7"/>
      <c r="R200" s="2">
        <v>24150</v>
      </c>
      <c r="S200" s="2">
        <v>87</v>
      </c>
      <c r="T200" s="7"/>
    </row>
    <row r="201" spans="1:20" x14ac:dyDescent="0.35">
      <c r="A201" t="s">
        <v>127</v>
      </c>
      <c r="B201" t="s">
        <v>124</v>
      </c>
      <c r="C201" t="s">
        <v>125</v>
      </c>
      <c r="D201" t="s">
        <v>535</v>
      </c>
      <c r="E201" t="s">
        <v>536</v>
      </c>
      <c r="F201" s="2">
        <v>6480</v>
      </c>
      <c r="G201" s="2">
        <v>24</v>
      </c>
      <c r="H201" s="7"/>
      <c r="I201" s="2">
        <v>12960</v>
      </c>
      <c r="J201" s="2">
        <v>48</v>
      </c>
      <c r="K201" s="7"/>
      <c r="L201" s="2">
        <v>8880</v>
      </c>
      <c r="M201" s="2">
        <v>33</v>
      </c>
      <c r="N201" s="7"/>
      <c r="O201" s="2">
        <v>5190</v>
      </c>
      <c r="P201" s="2">
        <v>18</v>
      </c>
      <c r="Q201" s="7"/>
      <c r="R201" s="2">
        <v>33510</v>
      </c>
      <c r="S201" s="2">
        <v>123</v>
      </c>
      <c r="T201" s="7"/>
    </row>
    <row r="202" spans="1:20" x14ac:dyDescent="0.35">
      <c r="A202" t="s">
        <v>127</v>
      </c>
      <c r="B202" t="s">
        <v>124</v>
      </c>
      <c r="C202" t="s">
        <v>125</v>
      </c>
      <c r="D202" t="s">
        <v>139</v>
      </c>
      <c r="E202" t="s">
        <v>128</v>
      </c>
      <c r="F202" s="2"/>
      <c r="G202" s="2"/>
      <c r="H202" s="7"/>
      <c r="I202" s="2">
        <v>6480</v>
      </c>
      <c r="J202" s="2">
        <v>24</v>
      </c>
      <c r="K202" s="7"/>
      <c r="L202" s="2">
        <v>12150</v>
      </c>
      <c r="M202" s="2">
        <v>45</v>
      </c>
      <c r="N202" s="7"/>
      <c r="O202" s="2">
        <v>15255</v>
      </c>
      <c r="P202" s="2">
        <v>48</v>
      </c>
      <c r="Q202" s="7"/>
      <c r="R202" s="2">
        <v>33885</v>
      </c>
      <c r="S202" s="2">
        <v>117</v>
      </c>
      <c r="T202" s="7"/>
    </row>
    <row r="203" spans="1:20" x14ac:dyDescent="0.35">
      <c r="A203" t="s">
        <v>127</v>
      </c>
      <c r="B203" t="s">
        <v>124</v>
      </c>
      <c r="C203" t="s">
        <v>125</v>
      </c>
      <c r="D203" t="s">
        <v>140</v>
      </c>
      <c r="E203" t="s">
        <v>129</v>
      </c>
      <c r="F203" s="2">
        <v>4050</v>
      </c>
      <c r="G203" s="2">
        <v>15</v>
      </c>
      <c r="H203" s="7"/>
      <c r="I203" s="2">
        <v>4860</v>
      </c>
      <c r="J203" s="2">
        <v>18</v>
      </c>
      <c r="K203" s="7"/>
      <c r="L203" s="2">
        <v>3240</v>
      </c>
      <c r="M203" s="2">
        <v>12</v>
      </c>
      <c r="N203" s="7"/>
      <c r="O203" s="2">
        <v>6960</v>
      </c>
      <c r="P203" s="2">
        <v>24</v>
      </c>
      <c r="Q203" s="7"/>
      <c r="R203" s="2">
        <v>19110</v>
      </c>
      <c r="S203" s="2">
        <v>69</v>
      </c>
      <c r="T203" s="7"/>
    </row>
    <row r="204" spans="1:20" x14ac:dyDescent="0.35">
      <c r="A204" t="s">
        <v>537</v>
      </c>
      <c r="B204" t="s">
        <v>97</v>
      </c>
      <c r="C204" t="s">
        <v>120</v>
      </c>
      <c r="E204" t="s">
        <v>538</v>
      </c>
      <c r="F204" s="2">
        <v>810</v>
      </c>
      <c r="G204" s="2">
        <v>3</v>
      </c>
      <c r="H204" s="7"/>
      <c r="I204" s="2"/>
      <c r="J204" s="2"/>
      <c r="K204" s="7"/>
      <c r="L204" s="2">
        <v>1620</v>
      </c>
      <c r="M204" s="2">
        <v>6</v>
      </c>
      <c r="N204" s="7"/>
      <c r="O204" s="2">
        <v>3480</v>
      </c>
      <c r="P204" s="2">
        <v>12</v>
      </c>
      <c r="Q204" s="7"/>
      <c r="R204" s="2">
        <v>5910</v>
      </c>
      <c r="S204" s="2">
        <v>21</v>
      </c>
      <c r="T204" s="7"/>
    </row>
    <row r="205" spans="1:20" x14ac:dyDescent="0.35">
      <c r="A205" t="s">
        <v>537</v>
      </c>
      <c r="B205" t="s">
        <v>97</v>
      </c>
      <c r="C205" t="s">
        <v>116</v>
      </c>
      <c r="E205" t="s">
        <v>539</v>
      </c>
      <c r="F205" s="2">
        <v>4860</v>
      </c>
      <c r="G205" s="2">
        <v>18</v>
      </c>
      <c r="H205" s="7"/>
      <c r="I205" s="2">
        <v>8100</v>
      </c>
      <c r="J205" s="2">
        <v>30</v>
      </c>
      <c r="K205" s="7"/>
      <c r="L205" s="2">
        <v>10200</v>
      </c>
      <c r="M205" s="2">
        <v>33</v>
      </c>
      <c r="N205" s="7"/>
      <c r="O205" s="2">
        <v>4350</v>
      </c>
      <c r="P205" s="2">
        <v>15</v>
      </c>
      <c r="Q205" s="7"/>
      <c r="R205" s="2">
        <v>27510</v>
      </c>
      <c r="S205" s="2">
        <v>96</v>
      </c>
      <c r="T205" s="7"/>
    </row>
    <row r="206" spans="1:20" x14ac:dyDescent="0.35">
      <c r="A206" t="s">
        <v>537</v>
      </c>
      <c r="B206" t="s">
        <v>97</v>
      </c>
      <c r="C206" t="s">
        <v>540</v>
      </c>
      <c r="E206" t="s">
        <v>541</v>
      </c>
      <c r="F206" s="2">
        <v>24300</v>
      </c>
      <c r="G206" s="2">
        <v>90</v>
      </c>
      <c r="H206" s="7"/>
      <c r="I206" s="2">
        <v>12960</v>
      </c>
      <c r="J206" s="2">
        <v>48</v>
      </c>
      <c r="K206" s="7"/>
      <c r="L206" s="2">
        <v>14520</v>
      </c>
      <c r="M206" s="2">
        <v>54</v>
      </c>
      <c r="N206" s="7"/>
      <c r="O206" s="2">
        <v>11280</v>
      </c>
      <c r="P206" s="2">
        <v>39</v>
      </c>
      <c r="Q206" s="7"/>
      <c r="R206" s="2">
        <v>63060</v>
      </c>
      <c r="S206" s="2">
        <v>231</v>
      </c>
      <c r="T206" s="7"/>
    </row>
    <row r="207" spans="1:20" x14ac:dyDescent="0.35">
      <c r="A207" t="s">
        <v>537</v>
      </c>
      <c r="B207" t="s">
        <v>97</v>
      </c>
      <c r="C207" t="s">
        <v>153</v>
      </c>
      <c r="E207" t="s">
        <v>542</v>
      </c>
      <c r="F207" s="2">
        <v>780</v>
      </c>
      <c r="G207" s="2">
        <v>3</v>
      </c>
      <c r="H207" s="7"/>
      <c r="I207" s="2">
        <v>7260</v>
      </c>
      <c r="J207" s="2">
        <v>27</v>
      </c>
      <c r="K207" s="7"/>
      <c r="L207" s="2">
        <v>780</v>
      </c>
      <c r="M207" s="2">
        <v>3</v>
      </c>
      <c r="N207" s="7"/>
      <c r="O207" s="2"/>
      <c r="P207" s="2"/>
      <c r="Q207" s="7"/>
      <c r="R207" s="2">
        <v>8820</v>
      </c>
      <c r="S207" s="2">
        <v>33</v>
      </c>
      <c r="T207" s="7"/>
    </row>
    <row r="208" spans="1:20" x14ac:dyDescent="0.35">
      <c r="A208" t="s">
        <v>543</v>
      </c>
      <c r="B208" t="s">
        <v>265</v>
      </c>
      <c r="C208" t="s">
        <v>544</v>
      </c>
      <c r="D208" t="s">
        <v>490</v>
      </c>
      <c r="E208" t="s">
        <v>491</v>
      </c>
      <c r="F208" s="2">
        <v>2430</v>
      </c>
      <c r="G208" s="2">
        <v>9</v>
      </c>
      <c r="H208" s="7"/>
      <c r="I208" s="2">
        <v>2430</v>
      </c>
      <c r="J208" s="2">
        <v>9</v>
      </c>
      <c r="K208" s="7"/>
      <c r="L208" s="2">
        <v>810</v>
      </c>
      <c r="M208" s="2">
        <v>3</v>
      </c>
      <c r="N208" s="7"/>
      <c r="O208" s="2"/>
      <c r="P208" s="2"/>
      <c r="Q208" s="7"/>
      <c r="R208" s="2">
        <v>5670</v>
      </c>
      <c r="S208" s="2">
        <v>21</v>
      </c>
      <c r="T208" s="7"/>
    </row>
    <row r="209" spans="1:20" x14ac:dyDescent="0.35">
      <c r="A209" t="s">
        <v>543</v>
      </c>
      <c r="B209" t="s">
        <v>212</v>
      </c>
      <c r="C209" t="s">
        <v>213</v>
      </c>
      <c r="D209" t="s">
        <v>121</v>
      </c>
      <c r="E209" t="s">
        <v>545</v>
      </c>
      <c r="F209" s="2"/>
      <c r="G209" s="2"/>
      <c r="H209" s="7"/>
      <c r="I209" s="2"/>
      <c r="J209" s="2"/>
      <c r="K209" s="7"/>
      <c r="L209" s="2">
        <v>810</v>
      </c>
      <c r="M209" s="2">
        <v>3</v>
      </c>
      <c r="N209" s="7"/>
      <c r="O209" s="2"/>
      <c r="P209" s="2"/>
      <c r="Q209" s="7"/>
      <c r="R209" s="2">
        <v>810</v>
      </c>
      <c r="S209" s="2">
        <v>3</v>
      </c>
      <c r="T209" s="7"/>
    </row>
    <row r="210" spans="1:20" x14ac:dyDescent="0.35">
      <c r="A210" t="s">
        <v>543</v>
      </c>
      <c r="B210" t="s">
        <v>97</v>
      </c>
      <c r="C210" t="s">
        <v>546</v>
      </c>
      <c r="E210" t="s">
        <v>547</v>
      </c>
      <c r="F210" s="2">
        <v>810</v>
      </c>
      <c r="G210" s="2">
        <v>3</v>
      </c>
      <c r="H210" s="7"/>
      <c r="I210" s="2">
        <v>810</v>
      </c>
      <c r="J210" s="2">
        <v>3</v>
      </c>
      <c r="K210" s="7"/>
      <c r="L210" s="2">
        <v>2430</v>
      </c>
      <c r="M210" s="2">
        <v>9</v>
      </c>
      <c r="N210" s="7"/>
      <c r="O210" s="2">
        <v>1740</v>
      </c>
      <c r="P210" s="2">
        <v>6</v>
      </c>
      <c r="Q210" s="7"/>
      <c r="R210" s="2">
        <v>5790</v>
      </c>
      <c r="S210" s="2">
        <v>21</v>
      </c>
      <c r="T210" s="7"/>
    </row>
    <row r="211" spans="1:20" x14ac:dyDescent="0.35">
      <c r="A211" t="s">
        <v>543</v>
      </c>
      <c r="B211" t="s">
        <v>97</v>
      </c>
      <c r="C211" t="s">
        <v>101</v>
      </c>
      <c r="E211" t="s">
        <v>548</v>
      </c>
      <c r="F211" s="2">
        <v>4020</v>
      </c>
      <c r="G211" s="2">
        <v>15</v>
      </c>
      <c r="H211" s="7"/>
      <c r="I211" s="2">
        <v>4830</v>
      </c>
      <c r="J211" s="2">
        <v>18</v>
      </c>
      <c r="K211" s="7"/>
      <c r="L211" s="2">
        <v>8910</v>
      </c>
      <c r="M211" s="2">
        <v>33</v>
      </c>
      <c r="N211" s="7"/>
      <c r="O211" s="2">
        <v>4350</v>
      </c>
      <c r="P211" s="2">
        <v>15</v>
      </c>
      <c r="Q211" s="7"/>
      <c r="R211" s="2">
        <v>22110</v>
      </c>
      <c r="S211" s="2">
        <v>81</v>
      </c>
      <c r="T211" s="7"/>
    </row>
    <row r="212" spans="1:20" x14ac:dyDescent="0.35">
      <c r="A212" t="s">
        <v>543</v>
      </c>
      <c r="B212" t="s">
        <v>97</v>
      </c>
      <c r="C212" t="s">
        <v>116</v>
      </c>
      <c r="E212" t="s">
        <v>549</v>
      </c>
      <c r="F212" s="2">
        <v>1620</v>
      </c>
      <c r="G212" s="2">
        <v>6</v>
      </c>
      <c r="H212" s="7"/>
      <c r="I212" s="2">
        <v>810</v>
      </c>
      <c r="J212" s="2">
        <v>3</v>
      </c>
      <c r="K212" s="7"/>
      <c r="L212" s="2">
        <v>810</v>
      </c>
      <c r="M212" s="2">
        <v>3</v>
      </c>
      <c r="N212" s="7"/>
      <c r="O212" s="2"/>
      <c r="P212" s="2"/>
      <c r="Q212" s="7"/>
      <c r="R212" s="2">
        <v>3240</v>
      </c>
      <c r="S212" s="2">
        <v>12</v>
      </c>
      <c r="T212" s="7"/>
    </row>
    <row r="213" spans="1:20" x14ac:dyDescent="0.35">
      <c r="A213" t="s">
        <v>543</v>
      </c>
      <c r="B213" t="s">
        <v>97</v>
      </c>
      <c r="C213" t="s">
        <v>279</v>
      </c>
      <c r="E213" t="s">
        <v>550</v>
      </c>
      <c r="F213" s="2">
        <v>3240</v>
      </c>
      <c r="G213" s="2">
        <v>12</v>
      </c>
      <c r="H213" s="7"/>
      <c r="I213" s="2">
        <v>7260</v>
      </c>
      <c r="J213" s="2">
        <v>27</v>
      </c>
      <c r="K213" s="7"/>
      <c r="L213" s="2">
        <v>2430</v>
      </c>
      <c r="M213" s="2">
        <v>9</v>
      </c>
      <c r="N213" s="7"/>
      <c r="O213" s="2">
        <v>870</v>
      </c>
      <c r="P213" s="2">
        <v>3</v>
      </c>
      <c r="Q213" s="7"/>
      <c r="R213" s="2">
        <v>13800</v>
      </c>
      <c r="S213" s="2">
        <v>51</v>
      </c>
      <c r="T213" s="7"/>
    </row>
    <row r="214" spans="1:20" x14ac:dyDescent="0.35">
      <c r="A214" t="s">
        <v>543</v>
      </c>
      <c r="B214" t="s">
        <v>97</v>
      </c>
      <c r="C214" t="s">
        <v>437</v>
      </c>
      <c r="E214" t="s">
        <v>551</v>
      </c>
      <c r="F214" s="2">
        <v>2430</v>
      </c>
      <c r="G214" s="2">
        <v>9</v>
      </c>
      <c r="H214" s="7"/>
      <c r="I214" s="2"/>
      <c r="J214" s="2"/>
      <c r="K214" s="7"/>
      <c r="L214" s="2">
        <v>1620</v>
      </c>
      <c r="M214" s="2">
        <v>6</v>
      </c>
      <c r="N214" s="7"/>
      <c r="O214" s="2"/>
      <c r="P214" s="2"/>
      <c r="Q214" s="7"/>
      <c r="R214" s="2">
        <v>4050</v>
      </c>
      <c r="S214" s="2">
        <v>15</v>
      </c>
      <c r="T214" s="7"/>
    </row>
    <row r="215" spans="1:20" x14ac:dyDescent="0.35">
      <c r="A215" t="s">
        <v>543</v>
      </c>
      <c r="B215" t="s">
        <v>97</v>
      </c>
      <c r="C215" t="s">
        <v>100</v>
      </c>
      <c r="E215" t="s">
        <v>552</v>
      </c>
      <c r="F215" s="2">
        <v>1620</v>
      </c>
      <c r="G215" s="2">
        <v>6</v>
      </c>
      <c r="H215" s="7"/>
      <c r="I215" s="2">
        <v>1620</v>
      </c>
      <c r="J215" s="2">
        <v>6</v>
      </c>
      <c r="K215" s="7"/>
      <c r="L215" s="2">
        <v>4020</v>
      </c>
      <c r="M215" s="2">
        <v>15</v>
      </c>
      <c r="N215" s="7"/>
      <c r="O215" s="2">
        <v>870</v>
      </c>
      <c r="P215" s="2">
        <v>3</v>
      </c>
      <c r="Q215" s="7"/>
      <c r="R215" s="2">
        <v>8130</v>
      </c>
      <c r="S215" s="2">
        <v>30</v>
      </c>
      <c r="T215" s="7"/>
    </row>
    <row r="216" spans="1:20" x14ac:dyDescent="0.35">
      <c r="A216" t="s">
        <v>543</v>
      </c>
      <c r="B216" t="s">
        <v>97</v>
      </c>
      <c r="C216" t="s">
        <v>101</v>
      </c>
      <c r="E216" t="s">
        <v>553</v>
      </c>
      <c r="F216" s="2">
        <v>810</v>
      </c>
      <c r="G216" s="2">
        <v>3</v>
      </c>
      <c r="H216" s="7"/>
      <c r="I216" s="2"/>
      <c r="J216" s="2"/>
      <c r="K216" s="7"/>
      <c r="L216" s="2"/>
      <c r="M216" s="2"/>
      <c r="N216" s="7"/>
      <c r="O216" s="2"/>
      <c r="P216" s="2"/>
      <c r="Q216" s="7"/>
      <c r="R216" s="2">
        <v>810</v>
      </c>
      <c r="S216" s="2">
        <v>3</v>
      </c>
      <c r="T216" s="7"/>
    </row>
    <row r="217" spans="1:20" x14ac:dyDescent="0.35">
      <c r="A217" t="s">
        <v>543</v>
      </c>
      <c r="B217" t="s">
        <v>148</v>
      </c>
      <c r="C217" t="s">
        <v>554</v>
      </c>
      <c r="E217" t="s">
        <v>555</v>
      </c>
      <c r="F217" s="2">
        <v>1620</v>
      </c>
      <c r="G217" s="2">
        <v>6</v>
      </c>
      <c r="H217" s="7"/>
      <c r="I217" s="2">
        <v>2400</v>
      </c>
      <c r="J217" s="2">
        <v>9</v>
      </c>
      <c r="K217" s="7"/>
      <c r="L217" s="2">
        <v>1620</v>
      </c>
      <c r="M217" s="2">
        <v>6</v>
      </c>
      <c r="N217" s="7"/>
      <c r="O217" s="2"/>
      <c r="P217" s="2"/>
      <c r="Q217" s="7"/>
      <c r="R217" s="2">
        <v>5640</v>
      </c>
      <c r="S217" s="2">
        <v>21</v>
      </c>
      <c r="T217" s="7"/>
    </row>
    <row r="218" spans="1:20" x14ac:dyDescent="0.35">
      <c r="A218" t="s">
        <v>543</v>
      </c>
      <c r="B218" t="s">
        <v>97</v>
      </c>
      <c r="C218" t="s">
        <v>100</v>
      </c>
      <c r="E218" t="s">
        <v>556</v>
      </c>
      <c r="F218" s="2">
        <v>4050</v>
      </c>
      <c r="G218" s="2">
        <v>15</v>
      </c>
      <c r="H218" s="7"/>
      <c r="I218" s="2">
        <v>7260</v>
      </c>
      <c r="J218" s="2">
        <v>27</v>
      </c>
      <c r="K218" s="7"/>
      <c r="L218" s="2">
        <v>2430</v>
      </c>
      <c r="M218" s="2">
        <v>9</v>
      </c>
      <c r="N218" s="7"/>
      <c r="O218" s="2"/>
      <c r="P218" s="2"/>
      <c r="Q218" s="7"/>
      <c r="R218" s="2">
        <v>13740</v>
      </c>
      <c r="S218" s="2">
        <v>51</v>
      </c>
      <c r="T218" s="7"/>
    </row>
    <row r="219" spans="1:20" x14ac:dyDescent="0.35">
      <c r="A219" t="s">
        <v>543</v>
      </c>
      <c r="B219" t="s">
        <v>97</v>
      </c>
      <c r="C219" t="s">
        <v>557</v>
      </c>
      <c r="E219" t="s">
        <v>558</v>
      </c>
      <c r="F219" s="2">
        <v>810</v>
      </c>
      <c r="G219" s="2">
        <v>3</v>
      </c>
      <c r="H219" s="7"/>
      <c r="I219" s="2">
        <v>810</v>
      </c>
      <c r="J219" s="2">
        <v>3</v>
      </c>
      <c r="K219" s="7"/>
      <c r="L219" s="2">
        <v>810</v>
      </c>
      <c r="M219" s="2">
        <v>3</v>
      </c>
      <c r="N219" s="7"/>
      <c r="O219" s="2"/>
      <c r="P219" s="2"/>
      <c r="Q219" s="7"/>
      <c r="R219" s="2">
        <v>2430</v>
      </c>
      <c r="S219" s="2">
        <v>9</v>
      </c>
      <c r="T219" s="7"/>
    </row>
    <row r="220" spans="1:20" x14ac:dyDescent="0.35">
      <c r="A220" t="s">
        <v>543</v>
      </c>
      <c r="B220" t="s">
        <v>97</v>
      </c>
      <c r="C220" t="s">
        <v>100</v>
      </c>
      <c r="E220" t="s">
        <v>559</v>
      </c>
      <c r="F220" s="2">
        <v>2430</v>
      </c>
      <c r="G220" s="2">
        <v>9</v>
      </c>
      <c r="H220" s="7"/>
      <c r="I220" s="2">
        <v>810</v>
      </c>
      <c r="J220" s="2">
        <v>3</v>
      </c>
      <c r="K220" s="7"/>
      <c r="L220" s="2"/>
      <c r="M220" s="2"/>
      <c r="N220" s="7"/>
      <c r="O220" s="2"/>
      <c r="P220" s="2"/>
      <c r="Q220" s="7"/>
      <c r="R220" s="2">
        <v>3240</v>
      </c>
      <c r="S220" s="2">
        <v>12</v>
      </c>
      <c r="T220" s="7"/>
    </row>
    <row r="221" spans="1:20" x14ac:dyDescent="0.35">
      <c r="A221" t="s">
        <v>543</v>
      </c>
      <c r="B221" t="s">
        <v>124</v>
      </c>
      <c r="C221" t="s">
        <v>125</v>
      </c>
      <c r="D221" t="s">
        <v>162</v>
      </c>
      <c r="E221" t="s">
        <v>560</v>
      </c>
      <c r="F221" s="2">
        <v>810</v>
      </c>
      <c r="G221" s="2">
        <v>3</v>
      </c>
      <c r="H221" s="7"/>
      <c r="I221" s="2"/>
      <c r="J221" s="2"/>
      <c r="K221" s="7"/>
      <c r="L221" s="2"/>
      <c r="M221" s="2"/>
      <c r="N221" s="7"/>
      <c r="O221" s="2"/>
      <c r="P221" s="2"/>
      <c r="Q221" s="7"/>
      <c r="R221" s="2">
        <v>810</v>
      </c>
      <c r="S221" s="2">
        <v>3</v>
      </c>
      <c r="T221" s="7"/>
    </row>
    <row r="222" spans="1:20" x14ac:dyDescent="0.35">
      <c r="A222" t="s">
        <v>543</v>
      </c>
      <c r="B222" t="s">
        <v>134</v>
      </c>
      <c r="C222" t="s">
        <v>135</v>
      </c>
      <c r="D222" t="s">
        <v>180</v>
      </c>
      <c r="E222" t="s">
        <v>181</v>
      </c>
      <c r="F222" s="2">
        <v>1620</v>
      </c>
      <c r="G222" s="2">
        <v>6</v>
      </c>
      <c r="H222" s="7"/>
      <c r="I222" s="2">
        <v>1620</v>
      </c>
      <c r="J222" s="2">
        <v>6</v>
      </c>
      <c r="K222" s="7"/>
      <c r="L222" s="2">
        <v>1620</v>
      </c>
      <c r="M222" s="2">
        <v>6</v>
      </c>
      <c r="N222" s="7"/>
      <c r="O222" s="2"/>
      <c r="P222" s="2"/>
      <c r="Q222" s="7"/>
      <c r="R222" s="2">
        <v>4860</v>
      </c>
      <c r="S222" s="2">
        <v>18</v>
      </c>
      <c r="T222" s="7"/>
    </row>
    <row r="223" spans="1:20" x14ac:dyDescent="0.35">
      <c r="A223" t="s">
        <v>543</v>
      </c>
      <c r="B223" t="s">
        <v>97</v>
      </c>
      <c r="C223" t="s">
        <v>437</v>
      </c>
      <c r="E223" t="s">
        <v>561</v>
      </c>
      <c r="F223" s="2">
        <v>4050</v>
      </c>
      <c r="G223" s="2">
        <v>15</v>
      </c>
      <c r="H223" s="7"/>
      <c r="I223" s="2">
        <v>810</v>
      </c>
      <c r="J223" s="2">
        <v>3</v>
      </c>
      <c r="K223" s="7"/>
      <c r="L223" s="2">
        <v>810</v>
      </c>
      <c r="M223" s="2">
        <v>3</v>
      </c>
      <c r="N223" s="7"/>
      <c r="O223" s="2"/>
      <c r="P223" s="2"/>
      <c r="Q223" s="7"/>
      <c r="R223" s="2">
        <v>5670</v>
      </c>
      <c r="S223" s="2">
        <v>21</v>
      </c>
      <c r="T223" s="7"/>
    </row>
    <row r="224" spans="1:20" x14ac:dyDescent="0.35">
      <c r="A224" t="s">
        <v>543</v>
      </c>
      <c r="B224" t="s">
        <v>97</v>
      </c>
      <c r="C224" t="s">
        <v>562</v>
      </c>
      <c r="E224" t="s">
        <v>563</v>
      </c>
      <c r="F224" s="2">
        <v>1620</v>
      </c>
      <c r="G224" s="2">
        <v>6</v>
      </c>
      <c r="H224" s="7"/>
      <c r="I224" s="2">
        <v>5610</v>
      </c>
      <c r="J224" s="2">
        <v>21</v>
      </c>
      <c r="K224" s="7"/>
      <c r="L224" s="2">
        <v>810</v>
      </c>
      <c r="M224" s="2">
        <v>3</v>
      </c>
      <c r="N224" s="7"/>
      <c r="O224" s="2"/>
      <c r="P224" s="2"/>
      <c r="Q224" s="7"/>
      <c r="R224" s="2">
        <v>8040</v>
      </c>
      <c r="S224" s="2">
        <v>30</v>
      </c>
      <c r="T224" s="7"/>
    </row>
    <row r="225" spans="1:20" x14ac:dyDescent="0.35">
      <c r="A225" t="s">
        <v>543</v>
      </c>
      <c r="B225" t="s">
        <v>97</v>
      </c>
      <c r="C225" t="s">
        <v>105</v>
      </c>
      <c r="E225" t="s">
        <v>564</v>
      </c>
      <c r="F225" s="2"/>
      <c r="G225" s="2"/>
      <c r="H225" s="7"/>
      <c r="I225" s="2">
        <v>810</v>
      </c>
      <c r="J225" s="2">
        <v>3</v>
      </c>
      <c r="K225" s="7"/>
      <c r="L225" s="2"/>
      <c r="M225" s="2"/>
      <c r="N225" s="7"/>
      <c r="O225" s="2"/>
      <c r="P225" s="2"/>
      <c r="Q225" s="7"/>
      <c r="R225" s="2">
        <v>810</v>
      </c>
      <c r="S225" s="2">
        <v>3</v>
      </c>
      <c r="T225" s="7"/>
    </row>
    <row r="226" spans="1:20" x14ac:dyDescent="0.35">
      <c r="A226" t="s">
        <v>565</v>
      </c>
      <c r="B226" t="s">
        <v>224</v>
      </c>
      <c r="C226" t="s">
        <v>225</v>
      </c>
      <c r="D226" t="s">
        <v>566</v>
      </c>
      <c r="E226" t="s">
        <v>567</v>
      </c>
      <c r="F226" s="2">
        <v>810</v>
      </c>
      <c r="G226" s="2">
        <v>3</v>
      </c>
      <c r="H226" s="7"/>
      <c r="I226" s="2"/>
      <c r="J226" s="2"/>
      <c r="K226" s="7"/>
      <c r="L226" s="2"/>
      <c r="M226" s="2"/>
      <c r="N226" s="7"/>
      <c r="O226" s="2"/>
      <c r="P226" s="2"/>
      <c r="Q226" s="7"/>
      <c r="R226" s="2">
        <v>810</v>
      </c>
      <c r="S226" s="2">
        <v>3</v>
      </c>
      <c r="T226" s="7"/>
    </row>
    <row r="227" spans="1:20" x14ac:dyDescent="0.35">
      <c r="A227" t="s">
        <v>568</v>
      </c>
      <c r="B227" t="s">
        <v>97</v>
      </c>
      <c r="C227" t="s">
        <v>540</v>
      </c>
      <c r="E227" t="s">
        <v>541</v>
      </c>
      <c r="F227" s="2">
        <v>5640</v>
      </c>
      <c r="G227" s="2">
        <v>21</v>
      </c>
      <c r="H227" s="7"/>
      <c r="I227" s="2">
        <v>810</v>
      </c>
      <c r="J227" s="2">
        <v>3</v>
      </c>
      <c r="K227" s="7"/>
      <c r="L227" s="2">
        <v>3180</v>
      </c>
      <c r="M227" s="2">
        <v>12</v>
      </c>
      <c r="N227" s="7"/>
      <c r="O227" s="2">
        <v>2610</v>
      </c>
      <c r="P227" s="2">
        <v>9</v>
      </c>
      <c r="Q227" s="7"/>
      <c r="R227" s="2">
        <v>12240</v>
      </c>
      <c r="S227" s="2">
        <v>45</v>
      </c>
      <c r="T227" s="7"/>
    </row>
    <row r="228" spans="1:20" x14ac:dyDescent="0.35">
      <c r="A228" t="s">
        <v>568</v>
      </c>
      <c r="B228" t="s">
        <v>97</v>
      </c>
      <c r="C228" t="s">
        <v>303</v>
      </c>
      <c r="E228" t="s">
        <v>304</v>
      </c>
      <c r="F228" s="2">
        <v>2430</v>
      </c>
      <c r="G228" s="2">
        <v>9</v>
      </c>
      <c r="H228" s="7"/>
      <c r="I228" s="2">
        <v>2430</v>
      </c>
      <c r="J228" s="2">
        <v>9</v>
      </c>
      <c r="K228" s="7"/>
      <c r="L228" s="2"/>
      <c r="M228" s="2"/>
      <c r="N228" s="7"/>
      <c r="O228" s="2"/>
      <c r="P228" s="2"/>
      <c r="Q228" s="7"/>
      <c r="R228" s="2">
        <v>4860</v>
      </c>
      <c r="S228" s="2">
        <v>18</v>
      </c>
      <c r="T228" s="7"/>
    </row>
    <row r="229" spans="1:20" x14ac:dyDescent="0.35">
      <c r="A229" t="s">
        <v>568</v>
      </c>
      <c r="B229" t="s">
        <v>97</v>
      </c>
      <c r="C229" t="s">
        <v>569</v>
      </c>
      <c r="E229" t="s">
        <v>570</v>
      </c>
      <c r="F229" s="2">
        <v>6720</v>
      </c>
      <c r="G229" s="2">
        <v>24</v>
      </c>
      <c r="H229" s="7"/>
      <c r="I229" s="2">
        <v>6480</v>
      </c>
      <c r="J229" s="2">
        <v>24</v>
      </c>
      <c r="K229" s="7"/>
      <c r="L229" s="2">
        <v>11160</v>
      </c>
      <c r="M229" s="2">
        <v>42</v>
      </c>
      <c r="N229" s="7"/>
      <c r="O229" s="2">
        <v>4350</v>
      </c>
      <c r="P229" s="2">
        <v>15</v>
      </c>
      <c r="Q229" s="7"/>
      <c r="R229" s="2">
        <v>28710</v>
      </c>
      <c r="S229" s="2">
        <v>105</v>
      </c>
      <c r="T229" s="7"/>
    </row>
    <row r="230" spans="1:20" x14ac:dyDescent="0.35">
      <c r="A230" t="s">
        <v>46</v>
      </c>
      <c r="B230" t="s">
        <v>97</v>
      </c>
      <c r="C230" t="s">
        <v>100</v>
      </c>
      <c r="E230" t="s">
        <v>60</v>
      </c>
      <c r="F230" s="2">
        <v>12960</v>
      </c>
      <c r="G230" s="2">
        <v>48</v>
      </c>
      <c r="H230" s="7"/>
      <c r="I230" s="2">
        <v>16830</v>
      </c>
      <c r="J230" s="2">
        <v>48</v>
      </c>
      <c r="K230" s="7"/>
      <c r="L230" s="2">
        <v>8910</v>
      </c>
      <c r="M230" s="2">
        <v>33</v>
      </c>
      <c r="N230" s="7"/>
      <c r="O230" s="2">
        <v>4410</v>
      </c>
      <c r="P230" s="2">
        <v>6</v>
      </c>
      <c r="Q230" s="7"/>
      <c r="R230" s="2">
        <v>43110</v>
      </c>
      <c r="S230" s="2">
        <v>135</v>
      </c>
      <c r="T230" s="7"/>
    </row>
    <row r="231" spans="1:20" x14ac:dyDescent="0.35">
      <c r="A231" t="s">
        <v>46</v>
      </c>
      <c r="B231" t="s">
        <v>97</v>
      </c>
      <c r="C231" t="s">
        <v>457</v>
      </c>
      <c r="E231" t="s">
        <v>571</v>
      </c>
      <c r="F231" s="2"/>
      <c r="G231" s="2"/>
      <c r="H231" s="7"/>
      <c r="I231" s="2">
        <v>2430</v>
      </c>
      <c r="J231" s="2">
        <v>9</v>
      </c>
      <c r="K231" s="7"/>
      <c r="L231" s="2">
        <v>11340</v>
      </c>
      <c r="M231" s="2">
        <v>42</v>
      </c>
      <c r="N231" s="7"/>
      <c r="O231" s="2">
        <v>4350</v>
      </c>
      <c r="P231" s="2">
        <v>15</v>
      </c>
      <c r="Q231" s="7"/>
      <c r="R231" s="2">
        <v>18120</v>
      </c>
      <c r="S231" s="2">
        <v>66</v>
      </c>
      <c r="T231" s="7"/>
    </row>
    <row r="232" spans="1:20" x14ac:dyDescent="0.35">
      <c r="A232" t="s">
        <v>572</v>
      </c>
      <c r="B232" t="s">
        <v>97</v>
      </c>
      <c r="C232" t="s">
        <v>573</v>
      </c>
      <c r="E232" t="s">
        <v>574</v>
      </c>
      <c r="F232" s="2">
        <v>2400</v>
      </c>
      <c r="G232" s="2">
        <v>9</v>
      </c>
      <c r="H232" s="7"/>
      <c r="I232" s="2">
        <v>5640</v>
      </c>
      <c r="J232" s="2">
        <v>21</v>
      </c>
      <c r="K232" s="7"/>
      <c r="L232" s="2">
        <v>9690</v>
      </c>
      <c r="M232" s="2">
        <v>36</v>
      </c>
      <c r="N232" s="7"/>
      <c r="O232" s="2">
        <v>4320</v>
      </c>
      <c r="P232" s="2">
        <v>15</v>
      </c>
      <c r="Q232" s="7"/>
      <c r="R232" s="2">
        <v>22050</v>
      </c>
      <c r="S232" s="2">
        <v>81</v>
      </c>
      <c r="T232" s="7"/>
    </row>
    <row r="233" spans="1:20" x14ac:dyDescent="0.35">
      <c r="A233" t="s">
        <v>572</v>
      </c>
      <c r="B233" t="s">
        <v>97</v>
      </c>
      <c r="C233" t="s">
        <v>103</v>
      </c>
      <c r="E233" t="s">
        <v>575</v>
      </c>
      <c r="F233" s="2">
        <v>1560</v>
      </c>
      <c r="G233" s="2">
        <v>6</v>
      </c>
      <c r="H233" s="7"/>
      <c r="I233" s="2">
        <v>5640</v>
      </c>
      <c r="J233" s="2">
        <v>21</v>
      </c>
      <c r="K233" s="7"/>
      <c r="L233" s="2">
        <v>1590</v>
      </c>
      <c r="M233" s="2">
        <v>6</v>
      </c>
      <c r="N233" s="7"/>
      <c r="O233" s="2">
        <v>3420</v>
      </c>
      <c r="P233" s="2">
        <v>12</v>
      </c>
      <c r="Q233" s="7"/>
      <c r="R233" s="2">
        <v>12210</v>
      </c>
      <c r="S233" s="2">
        <v>45</v>
      </c>
      <c r="T233" s="7"/>
    </row>
    <row r="234" spans="1:20" x14ac:dyDescent="0.35">
      <c r="A234" t="s">
        <v>572</v>
      </c>
      <c r="B234" t="s">
        <v>97</v>
      </c>
      <c r="C234" t="s">
        <v>573</v>
      </c>
      <c r="E234" t="s">
        <v>576</v>
      </c>
      <c r="F234" s="2"/>
      <c r="G234" s="2"/>
      <c r="H234" s="7"/>
      <c r="I234" s="2">
        <v>6420</v>
      </c>
      <c r="J234" s="2">
        <v>24</v>
      </c>
      <c r="K234" s="7"/>
      <c r="L234" s="2">
        <v>1620</v>
      </c>
      <c r="M234" s="2">
        <v>6</v>
      </c>
      <c r="N234" s="7"/>
      <c r="O234" s="2">
        <v>1875</v>
      </c>
      <c r="P234" s="2">
        <v>6</v>
      </c>
      <c r="Q234" s="7"/>
      <c r="R234" s="2">
        <v>9915</v>
      </c>
      <c r="S234" s="2">
        <v>36</v>
      </c>
      <c r="T234" s="7"/>
    </row>
    <row r="235" spans="1:20" x14ac:dyDescent="0.35">
      <c r="A235" t="s">
        <v>572</v>
      </c>
      <c r="B235" t="s">
        <v>97</v>
      </c>
      <c r="C235" t="s">
        <v>308</v>
      </c>
      <c r="E235" t="s">
        <v>577</v>
      </c>
      <c r="F235" s="2">
        <v>1620</v>
      </c>
      <c r="G235" s="2">
        <v>6</v>
      </c>
      <c r="H235" s="7"/>
      <c r="I235" s="2">
        <v>4860</v>
      </c>
      <c r="J235" s="2">
        <v>18</v>
      </c>
      <c r="K235" s="7"/>
      <c r="L235" s="2">
        <v>3240</v>
      </c>
      <c r="M235" s="2">
        <v>12</v>
      </c>
      <c r="N235" s="7"/>
      <c r="O235" s="2">
        <v>5220</v>
      </c>
      <c r="P235" s="2">
        <v>18</v>
      </c>
      <c r="Q235" s="7"/>
      <c r="R235" s="2">
        <v>14940</v>
      </c>
      <c r="S235" s="2">
        <v>54</v>
      </c>
      <c r="T235" s="7"/>
    </row>
    <row r="236" spans="1:20" x14ac:dyDescent="0.35">
      <c r="A236" t="s">
        <v>572</v>
      </c>
      <c r="B236" t="s">
        <v>97</v>
      </c>
      <c r="C236" t="s">
        <v>578</v>
      </c>
      <c r="E236" t="s">
        <v>579</v>
      </c>
      <c r="F236" s="2">
        <v>3240</v>
      </c>
      <c r="G236" s="2">
        <v>12</v>
      </c>
      <c r="H236" s="7"/>
      <c r="I236" s="2">
        <v>1620</v>
      </c>
      <c r="J236" s="2">
        <v>6</v>
      </c>
      <c r="K236" s="7"/>
      <c r="L236" s="2"/>
      <c r="M236" s="2"/>
      <c r="N236" s="7"/>
      <c r="O236" s="2"/>
      <c r="P236" s="2"/>
      <c r="Q236" s="7"/>
      <c r="R236" s="2">
        <v>4860</v>
      </c>
      <c r="S236" s="2">
        <v>18</v>
      </c>
      <c r="T236" s="7"/>
    </row>
    <row r="237" spans="1:20" x14ac:dyDescent="0.35">
      <c r="A237" t="s">
        <v>572</v>
      </c>
      <c r="B237" t="s">
        <v>97</v>
      </c>
      <c r="C237" t="s">
        <v>104</v>
      </c>
      <c r="E237" t="s">
        <v>65</v>
      </c>
      <c r="F237" s="2">
        <v>5550</v>
      </c>
      <c r="G237" s="2">
        <v>21</v>
      </c>
      <c r="H237" s="7"/>
      <c r="I237" s="2">
        <v>18450</v>
      </c>
      <c r="J237" s="2">
        <v>69</v>
      </c>
      <c r="K237" s="7"/>
      <c r="L237" s="2">
        <v>780</v>
      </c>
      <c r="M237" s="2">
        <v>3</v>
      </c>
      <c r="N237" s="7"/>
      <c r="O237" s="2">
        <v>5940</v>
      </c>
      <c r="P237" s="2">
        <v>21</v>
      </c>
      <c r="Q237" s="7"/>
      <c r="R237" s="2">
        <v>30720</v>
      </c>
      <c r="S237" s="2">
        <v>114</v>
      </c>
      <c r="T237" s="7"/>
    </row>
    <row r="238" spans="1:20" x14ac:dyDescent="0.35">
      <c r="A238" t="s">
        <v>572</v>
      </c>
      <c r="B238" t="s">
        <v>97</v>
      </c>
      <c r="C238" t="s">
        <v>120</v>
      </c>
      <c r="E238" t="s">
        <v>580</v>
      </c>
      <c r="F238" s="2">
        <v>5580</v>
      </c>
      <c r="G238" s="2">
        <v>21</v>
      </c>
      <c r="H238" s="7"/>
      <c r="I238" s="2">
        <v>2430</v>
      </c>
      <c r="J238" s="2">
        <v>9</v>
      </c>
      <c r="K238" s="7"/>
      <c r="L238" s="2">
        <v>3210</v>
      </c>
      <c r="M238" s="2">
        <v>12</v>
      </c>
      <c r="N238" s="7"/>
      <c r="O238" s="2">
        <v>4320</v>
      </c>
      <c r="P238" s="2">
        <v>15</v>
      </c>
      <c r="Q238" s="7"/>
      <c r="R238" s="2">
        <v>15540</v>
      </c>
      <c r="S238" s="2">
        <v>57</v>
      </c>
      <c r="T238" s="7"/>
    </row>
    <row r="239" spans="1:20" x14ac:dyDescent="0.35">
      <c r="A239" t="s">
        <v>572</v>
      </c>
      <c r="B239" t="s">
        <v>97</v>
      </c>
      <c r="C239" t="s">
        <v>581</v>
      </c>
      <c r="E239" t="s">
        <v>582</v>
      </c>
      <c r="F239" s="2">
        <v>810</v>
      </c>
      <c r="G239" s="2">
        <v>3</v>
      </c>
      <c r="H239" s="7"/>
      <c r="I239" s="2">
        <v>4050</v>
      </c>
      <c r="J239" s="2">
        <v>15</v>
      </c>
      <c r="K239" s="7"/>
      <c r="L239" s="2">
        <v>810</v>
      </c>
      <c r="M239" s="2">
        <v>3</v>
      </c>
      <c r="N239" s="7"/>
      <c r="O239" s="2">
        <v>4350</v>
      </c>
      <c r="P239" s="2">
        <v>15</v>
      </c>
      <c r="Q239" s="7"/>
      <c r="R239" s="2">
        <v>10020</v>
      </c>
      <c r="S239" s="2">
        <v>36</v>
      </c>
      <c r="T239" s="7"/>
    </row>
    <row r="240" spans="1:20" x14ac:dyDescent="0.35">
      <c r="A240" t="s">
        <v>572</v>
      </c>
      <c r="B240" t="s">
        <v>97</v>
      </c>
      <c r="C240" t="s">
        <v>108</v>
      </c>
      <c r="E240" t="s">
        <v>583</v>
      </c>
      <c r="F240" s="2">
        <v>4050</v>
      </c>
      <c r="G240" s="2">
        <v>15</v>
      </c>
      <c r="H240" s="7"/>
      <c r="I240" s="2">
        <v>13440</v>
      </c>
      <c r="J240" s="2">
        <v>45</v>
      </c>
      <c r="K240" s="7"/>
      <c r="L240" s="2"/>
      <c r="M240" s="2"/>
      <c r="N240" s="7"/>
      <c r="O240" s="2">
        <v>5220</v>
      </c>
      <c r="P240" s="2">
        <v>18</v>
      </c>
      <c r="Q240" s="7"/>
      <c r="R240" s="2">
        <v>22710</v>
      </c>
      <c r="S240" s="2">
        <v>78</v>
      </c>
      <c r="T240" s="7"/>
    </row>
    <row r="241" spans="1:20" x14ac:dyDescent="0.35">
      <c r="A241" t="s">
        <v>572</v>
      </c>
      <c r="B241" t="s">
        <v>97</v>
      </c>
      <c r="C241" t="s">
        <v>100</v>
      </c>
      <c r="E241" t="s">
        <v>584</v>
      </c>
      <c r="F241" s="2">
        <v>1620</v>
      </c>
      <c r="G241" s="2">
        <v>6</v>
      </c>
      <c r="H241" s="7"/>
      <c r="I241" s="2">
        <v>810</v>
      </c>
      <c r="J241" s="2">
        <v>3</v>
      </c>
      <c r="K241" s="7"/>
      <c r="L241" s="2"/>
      <c r="M241" s="2"/>
      <c r="N241" s="7"/>
      <c r="O241" s="2">
        <v>870</v>
      </c>
      <c r="P241" s="2">
        <v>3</v>
      </c>
      <c r="Q241" s="7"/>
      <c r="R241" s="2">
        <v>3300</v>
      </c>
      <c r="S241" s="2">
        <v>12</v>
      </c>
      <c r="T241" s="7"/>
    </row>
    <row r="242" spans="1:20" x14ac:dyDescent="0.35">
      <c r="A242" t="s">
        <v>572</v>
      </c>
      <c r="B242" t="s">
        <v>97</v>
      </c>
      <c r="C242" t="s">
        <v>437</v>
      </c>
      <c r="E242" t="s">
        <v>585</v>
      </c>
      <c r="F242" s="2">
        <v>3240</v>
      </c>
      <c r="G242" s="2">
        <v>12</v>
      </c>
      <c r="H242" s="7"/>
      <c r="I242" s="2">
        <v>8100</v>
      </c>
      <c r="J242" s="2">
        <v>30</v>
      </c>
      <c r="K242" s="7"/>
      <c r="L242" s="2">
        <v>3240</v>
      </c>
      <c r="M242" s="2">
        <v>12</v>
      </c>
      <c r="N242" s="7"/>
      <c r="O242" s="2">
        <v>9570</v>
      </c>
      <c r="P242" s="2">
        <v>33</v>
      </c>
      <c r="Q242" s="7"/>
      <c r="R242" s="2">
        <v>24150</v>
      </c>
      <c r="S242" s="2">
        <v>87</v>
      </c>
      <c r="T242" s="7"/>
    </row>
    <row r="243" spans="1:20" x14ac:dyDescent="0.35">
      <c r="A243" t="s">
        <v>130</v>
      </c>
      <c r="B243" t="s">
        <v>97</v>
      </c>
      <c r="C243" t="s">
        <v>347</v>
      </c>
      <c r="E243" t="s">
        <v>586</v>
      </c>
      <c r="F243" s="2">
        <v>4740</v>
      </c>
      <c r="G243" s="2">
        <v>18</v>
      </c>
      <c r="H243" s="7"/>
      <c r="I243" s="2">
        <v>20010</v>
      </c>
      <c r="J243" s="2">
        <v>75</v>
      </c>
      <c r="K243" s="7"/>
      <c r="L243" s="2"/>
      <c r="M243" s="2"/>
      <c r="N243" s="7"/>
      <c r="O243" s="2"/>
      <c r="P243" s="2"/>
      <c r="Q243" s="7"/>
      <c r="R243" s="2">
        <v>24750</v>
      </c>
      <c r="S243" s="2">
        <v>93</v>
      </c>
      <c r="T243" s="7"/>
    </row>
    <row r="244" spans="1:20" x14ac:dyDescent="0.35">
      <c r="A244" t="s">
        <v>130</v>
      </c>
      <c r="B244" t="s">
        <v>131</v>
      </c>
      <c r="C244" t="s">
        <v>132</v>
      </c>
      <c r="D244" t="s">
        <v>141</v>
      </c>
      <c r="E244" t="s">
        <v>133</v>
      </c>
      <c r="F244" s="2">
        <v>3240</v>
      </c>
      <c r="G244" s="2">
        <v>12</v>
      </c>
      <c r="H244" s="7"/>
      <c r="I244" s="2">
        <v>5670</v>
      </c>
      <c r="J244" s="2">
        <v>21</v>
      </c>
      <c r="K244" s="7"/>
      <c r="L244" s="2">
        <v>4860</v>
      </c>
      <c r="M244" s="2">
        <v>18</v>
      </c>
      <c r="N244" s="7"/>
      <c r="O244" s="2">
        <v>9705</v>
      </c>
      <c r="P244" s="2">
        <v>33</v>
      </c>
      <c r="Q244" s="7"/>
      <c r="R244" s="2">
        <v>23475</v>
      </c>
      <c r="S244" s="2">
        <v>84</v>
      </c>
      <c r="T244" s="7"/>
    </row>
    <row r="245" spans="1:20" x14ac:dyDescent="0.35">
      <c r="A245" t="s">
        <v>130</v>
      </c>
      <c r="B245" t="s">
        <v>233</v>
      </c>
      <c r="C245" t="s">
        <v>234</v>
      </c>
      <c r="D245" t="s">
        <v>587</v>
      </c>
      <c r="E245" t="s">
        <v>588</v>
      </c>
      <c r="F245" s="2">
        <v>2430</v>
      </c>
      <c r="G245" s="2">
        <v>9</v>
      </c>
      <c r="H245" s="7"/>
      <c r="I245" s="2">
        <v>7260</v>
      </c>
      <c r="J245" s="2">
        <v>27</v>
      </c>
      <c r="K245" s="7"/>
      <c r="L245" s="2"/>
      <c r="M245" s="2"/>
      <c r="N245" s="7"/>
      <c r="O245" s="2">
        <v>4350</v>
      </c>
      <c r="P245" s="2">
        <v>15</v>
      </c>
      <c r="Q245" s="7"/>
      <c r="R245" s="2">
        <v>14040</v>
      </c>
      <c r="S245" s="2">
        <v>51</v>
      </c>
      <c r="T245" s="7"/>
    </row>
    <row r="246" spans="1:20" x14ac:dyDescent="0.35">
      <c r="A246" t="s">
        <v>130</v>
      </c>
      <c r="B246" t="s">
        <v>241</v>
      </c>
      <c r="C246" t="s">
        <v>245</v>
      </c>
      <c r="D246" t="s">
        <v>294</v>
      </c>
      <c r="E246" t="s">
        <v>589</v>
      </c>
      <c r="F246" s="2">
        <v>4860</v>
      </c>
      <c r="G246" s="2">
        <v>18</v>
      </c>
      <c r="H246" s="7"/>
      <c r="I246" s="2">
        <v>6480</v>
      </c>
      <c r="J246" s="2">
        <v>24</v>
      </c>
      <c r="K246" s="7"/>
      <c r="L246" s="2">
        <v>4050</v>
      </c>
      <c r="M246" s="2">
        <v>15</v>
      </c>
      <c r="N246" s="7"/>
      <c r="O246" s="2">
        <v>16530</v>
      </c>
      <c r="P246" s="2">
        <v>39</v>
      </c>
      <c r="Q246" s="7"/>
      <c r="R246" s="2">
        <v>31920</v>
      </c>
      <c r="S246" s="2">
        <v>96</v>
      </c>
      <c r="T246" s="7"/>
    </row>
    <row r="247" spans="1:20" x14ac:dyDescent="0.35">
      <c r="A247" t="s">
        <v>130</v>
      </c>
      <c r="B247" t="s">
        <v>134</v>
      </c>
      <c r="C247" t="s">
        <v>206</v>
      </c>
      <c r="D247" t="s">
        <v>175</v>
      </c>
      <c r="E247" t="s">
        <v>590</v>
      </c>
      <c r="F247" s="2">
        <v>5640</v>
      </c>
      <c r="G247" s="2">
        <v>21</v>
      </c>
      <c r="H247" s="7"/>
      <c r="I247" s="2">
        <v>4860</v>
      </c>
      <c r="J247" s="2">
        <v>18</v>
      </c>
      <c r="K247" s="7"/>
      <c r="L247" s="2">
        <v>6480</v>
      </c>
      <c r="M247" s="2">
        <v>24</v>
      </c>
      <c r="N247" s="7"/>
      <c r="O247" s="2">
        <v>11310</v>
      </c>
      <c r="P247" s="2">
        <v>39</v>
      </c>
      <c r="Q247" s="7"/>
      <c r="R247" s="2">
        <v>28290</v>
      </c>
      <c r="S247" s="2">
        <v>102</v>
      </c>
      <c r="T247" s="7"/>
    </row>
    <row r="248" spans="1:20" x14ac:dyDescent="0.35">
      <c r="A248" t="s">
        <v>130</v>
      </c>
      <c r="B248" t="s">
        <v>97</v>
      </c>
      <c r="C248" t="s">
        <v>591</v>
      </c>
      <c r="E248" t="s">
        <v>592</v>
      </c>
      <c r="F248" s="2">
        <v>2400</v>
      </c>
      <c r="G248" s="2">
        <v>9</v>
      </c>
      <c r="H248" s="7"/>
      <c r="I248" s="2">
        <v>3240</v>
      </c>
      <c r="J248" s="2">
        <v>12</v>
      </c>
      <c r="K248" s="7"/>
      <c r="L248" s="2">
        <v>2400</v>
      </c>
      <c r="M248" s="2">
        <v>9</v>
      </c>
      <c r="N248" s="7"/>
      <c r="O248" s="2">
        <v>7770</v>
      </c>
      <c r="P248" s="2">
        <v>27</v>
      </c>
      <c r="Q248" s="7"/>
      <c r="R248" s="2">
        <v>15810</v>
      </c>
      <c r="S248" s="2">
        <v>57</v>
      </c>
      <c r="T248" s="7"/>
    </row>
    <row r="249" spans="1:20" x14ac:dyDescent="0.35">
      <c r="A249" t="s">
        <v>130</v>
      </c>
      <c r="B249" t="s">
        <v>124</v>
      </c>
      <c r="C249" t="s">
        <v>125</v>
      </c>
      <c r="D249" t="s">
        <v>297</v>
      </c>
      <c r="E249" t="s">
        <v>298</v>
      </c>
      <c r="F249" s="2"/>
      <c r="G249" s="2"/>
      <c r="H249" s="7"/>
      <c r="I249" s="2">
        <v>4050</v>
      </c>
      <c r="J249" s="2">
        <v>15</v>
      </c>
      <c r="K249" s="7"/>
      <c r="L249" s="2">
        <v>4050</v>
      </c>
      <c r="M249" s="2">
        <v>15</v>
      </c>
      <c r="N249" s="7"/>
      <c r="O249" s="2">
        <v>9540</v>
      </c>
      <c r="P249" s="2">
        <v>33</v>
      </c>
      <c r="Q249" s="7"/>
      <c r="R249" s="2">
        <v>17640</v>
      </c>
      <c r="S249" s="2">
        <v>63</v>
      </c>
      <c r="T249" s="7"/>
    </row>
    <row r="250" spans="1:20" x14ac:dyDescent="0.35">
      <c r="A250" t="s">
        <v>130</v>
      </c>
      <c r="B250" t="s">
        <v>97</v>
      </c>
      <c r="C250" t="s">
        <v>593</v>
      </c>
      <c r="E250" t="s">
        <v>594</v>
      </c>
      <c r="F250" s="2">
        <v>1620</v>
      </c>
      <c r="G250" s="2">
        <v>6</v>
      </c>
      <c r="H250" s="7"/>
      <c r="I250" s="2">
        <v>5640</v>
      </c>
      <c r="J250" s="2">
        <v>21</v>
      </c>
      <c r="K250" s="7"/>
      <c r="L250" s="2">
        <v>4020</v>
      </c>
      <c r="M250" s="2">
        <v>15</v>
      </c>
      <c r="N250" s="7"/>
      <c r="O250" s="2">
        <v>4230</v>
      </c>
      <c r="P250" s="2">
        <v>15</v>
      </c>
      <c r="Q250" s="7"/>
      <c r="R250" s="2">
        <v>15510</v>
      </c>
      <c r="S250" s="2">
        <v>57</v>
      </c>
      <c r="T250" s="7"/>
    </row>
    <row r="251" spans="1:20" x14ac:dyDescent="0.35">
      <c r="A251" t="s">
        <v>595</v>
      </c>
      <c r="B251" t="s">
        <v>124</v>
      </c>
      <c r="C251" t="s">
        <v>125</v>
      </c>
      <c r="D251" t="s">
        <v>596</v>
      </c>
      <c r="E251" t="s">
        <v>597</v>
      </c>
      <c r="F251" s="2">
        <v>3240</v>
      </c>
      <c r="G251" s="2">
        <v>12</v>
      </c>
      <c r="H251" s="7"/>
      <c r="I251" s="2">
        <v>6480</v>
      </c>
      <c r="J251" s="2">
        <v>24</v>
      </c>
      <c r="K251" s="7"/>
      <c r="L251" s="2"/>
      <c r="M251" s="2"/>
      <c r="N251" s="7"/>
      <c r="O251" s="2">
        <v>4350</v>
      </c>
      <c r="P251" s="2">
        <v>15</v>
      </c>
      <c r="Q251" s="7"/>
      <c r="R251" s="2">
        <v>14070</v>
      </c>
      <c r="S251" s="2">
        <v>51</v>
      </c>
      <c r="T251" s="7"/>
    </row>
    <row r="252" spans="1:20" x14ac:dyDescent="0.35">
      <c r="A252" t="s">
        <v>595</v>
      </c>
      <c r="B252" t="s">
        <v>124</v>
      </c>
      <c r="C252" t="s">
        <v>125</v>
      </c>
      <c r="D252" t="s">
        <v>139</v>
      </c>
      <c r="E252" t="s">
        <v>598</v>
      </c>
      <c r="F252" s="2">
        <v>1590</v>
      </c>
      <c r="G252" s="2">
        <v>6</v>
      </c>
      <c r="H252" s="7"/>
      <c r="I252" s="2">
        <v>7260</v>
      </c>
      <c r="J252" s="2">
        <v>27</v>
      </c>
      <c r="K252" s="7"/>
      <c r="L252" s="2">
        <v>1560</v>
      </c>
      <c r="M252" s="2">
        <v>6</v>
      </c>
      <c r="N252" s="7"/>
      <c r="O252" s="2">
        <v>4350</v>
      </c>
      <c r="P252" s="2">
        <v>15</v>
      </c>
      <c r="Q252" s="7"/>
      <c r="R252" s="2">
        <v>14760</v>
      </c>
      <c r="S252" s="2">
        <v>54</v>
      </c>
      <c r="T252" s="7"/>
    </row>
    <row r="253" spans="1:20" x14ac:dyDescent="0.35">
      <c r="A253" t="s">
        <v>595</v>
      </c>
      <c r="B253" t="s">
        <v>124</v>
      </c>
      <c r="C253" t="s">
        <v>125</v>
      </c>
      <c r="D253" t="s">
        <v>599</v>
      </c>
      <c r="E253" t="s">
        <v>600</v>
      </c>
      <c r="F253" s="2">
        <v>2430</v>
      </c>
      <c r="G253" s="2">
        <v>9</v>
      </c>
      <c r="H253" s="7"/>
      <c r="I253" s="2">
        <v>780</v>
      </c>
      <c r="J253" s="2">
        <v>3</v>
      </c>
      <c r="K253" s="7"/>
      <c r="L253" s="2">
        <v>8910</v>
      </c>
      <c r="M253" s="2">
        <v>33</v>
      </c>
      <c r="N253" s="7"/>
      <c r="O253" s="2">
        <v>4350</v>
      </c>
      <c r="P253" s="2">
        <v>15</v>
      </c>
      <c r="Q253" s="7"/>
      <c r="R253" s="2">
        <v>16470</v>
      </c>
      <c r="S253" s="2">
        <v>60</v>
      </c>
      <c r="T253" s="7"/>
    </row>
    <row r="254" spans="1:20" x14ac:dyDescent="0.35">
      <c r="A254" t="s">
        <v>595</v>
      </c>
      <c r="B254" t="s">
        <v>124</v>
      </c>
      <c r="C254" t="s">
        <v>125</v>
      </c>
      <c r="D254" t="s">
        <v>140</v>
      </c>
      <c r="E254" t="s">
        <v>601</v>
      </c>
      <c r="F254" s="2">
        <v>3210</v>
      </c>
      <c r="G254" s="2">
        <v>12</v>
      </c>
      <c r="H254" s="7"/>
      <c r="I254" s="2">
        <v>12720</v>
      </c>
      <c r="J254" s="2">
        <v>48</v>
      </c>
      <c r="K254" s="7"/>
      <c r="L254" s="2"/>
      <c r="M254" s="2"/>
      <c r="N254" s="7"/>
      <c r="O254" s="2"/>
      <c r="P254" s="2"/>
      <c r="Q254" s="7"/>
      <c r="R254" s="2">
        <v>15930</v>
      </c>
      <c r="S254" s="2">
        <v>60</v>
      </c>
      <c r="T254" s="7"/>
    </row>
    <row r="255" spans="1:20" x14ac:dyDescent="0.35">
      <c r="A255" t="s">
        <v>602</v>
      </c>
      <c r="B255" t="s">
        <v>148</v>
      </c>
      <c r="C255" t="s">
        <v>231</v>
      </c>
      <c r="E255" t="s">
        <v>603</v>
      </c>
      <c r="F255" s="2">
        <v>4830</v>
      </c>
      <c r="G255" s="2">
        <v>18</v>
      </c>
      <c r="H255" s="7"/>
      <c r="I255" s="2">
        <v>7290</v>
      </c>
      <c r="J255" s="2">
        <v>27</v>
      </c>
      <c r="K255" s="7"/>
      <c r="L255" s="2">
        <v>12150</v>
      </c>
      <c r="M255" s="2">
        <v>45</v>
      </c>
      <c r="N255" s="7"/>
      <c r="O255" s="2">
        <v>4485</v>
      </c>
      <c r="P255" s="2">
        <v>15</v>
      </c>
      <c r="Q255" s="7"/>
      <c r="R255" s="2">
        <v>28755</v>
      </c>
      <c r="S255" s="2">
        <v>105</v>
      </c>
      <c r="T255" s="7"/>
    </row>
    <row r="256" spans="1:20" x14ac:dyDescent="0.35">
      <c r="A256" t="s">
        <v>602</v>
      </c>
      <c r="B256" t="s">
        <v>148</v>
      </c>
      <c r="C256" t="s">
        <v>604</v>
      </c>
      <c r="E256" t="s">
        <v>605</v>
      </c>
      <c r="F256" s="2">
        <v>4830</v>
      </c>
      <c r="G256" s="2">
        <v>18</v>
      </c>
      <c r="H256" s="7"/>
      <c r="I256" s="2">
        <v>2430</v>
      </c>
      <c r="J256" s="2">
        <v>9</v>
      </c>
      <c r="K256" s="7"/>
      <c r="L256" s="2">
        <v>4050</v>
      </c>
      <c r="M256" s="2">
        <v>15</v>
      </c>
      <c r="N256" s="7"/>
      <c r="O256" s="2"/>
      <c r="P256" s="2"/>
      <c r="Q256" s="7"/>
      <c r="R256" s="2">
        <v>11310</v>
      </c>
      <c r="S256" s="2">
        <v>42</v>
      </c>
      <c r="T256" s="7"/>
    </row>
    <row r="257" spans="1:20" x14ac:dyDescent="0.35">
      <c r="A257" t="s">
        <v>606</v>
      </c>
      <c r="B257" t="s">
        <v>131</v>
      </c>
      <c r="C257" t="s">
        <v>479</v>
      </c>
      <c r="D257" t="s">
        <v>149</v>
      </c>
      <c r="E257" t="s">
        <v>607</v>
      </c>
      <c r="F257" s="2">
        <v>1560</v>
      </c>
      <c r="G257" s="2">
        <v>6</v>
      </c>
      <c r="H257" s="7"/>
      <c r="I257" s="2"/>
      <c r="J257" s="2"/>
      <c r="K257" s="7"/>
      <c r="L257" s="2">
        <v>1620</v>
      </c>
      <c r="M257" s="2">
        <v>6</v>
      </c>
      <c r="N257" s="7"/>
      <c r="O257" s="2">
        <v>1740</v>
      </c>
      <c r="P257" s="2">
        <v>6</v>
      </c>
      <c r="Q257" s="7"/>
      <c r="R257" s="2">
        <v>4920</v>
      </c>
      <c r="S257" s="2">
        <v>18</v>
      </c>
      <c r="T257" s="7"/>
    </row>
    <row r="258" spans="1:20" x14ac:dyDescent="0.35">
      <c r="A258" t="s">
        <v>608</v>
      </c>
      <c r="B258" t="s">
        <v>124</v>
      </c>
      <c r="C258" t="s">
        <v>125</v>
      </c>
      <c r="D258" t="s">
        <v>429</v>
      </c>
      <c r="E258" t="s">
        <v>609</v>
      </c>
      <c r="F258" s="2">
        <v>7260</v>
      </c>
      <c r="G258" s="2">
        <v>27</v>
      </c>
      <c r="H258" s="7"/>
      <c r="I258" s="2">
        <v>2430</v>
      </c>
      <c r="J258" s="2">
        <v>9</v>
      </c>
      <c r="K258" s="7"/>
      <c r="L258" s="2">
        <v>3240</v>
      </c>
      <c r="M258" s="2">
        <v>12</v>
      </c>
      <c r="N258" s="7"/>
      <c r="O258" s="2">
        <v>4350</v>
      </c>
      <c r="P258" s="2">
        <v>15</v>
      </c>
      <c r="Q258" s="7"/>
      <c r="R258" s="2">
        <v>17280</v>
      </c>
      <c r="S258" s="2">
        <v>63</v>
      </c>
      <c r="T258" s="7"/>
    </row>
    <row r="259" spans="1:20" x14ac:dyDescent="0.35">
      <c r="A259" t="s">
        <v>610</v>
      </c>
      <c r="B259" t="s">
        <v>148</v>
      </c>
      <c r="C259" t="s">
        <v>554</v>
      </c>
      <c r="E259" t="s">
        <v>611</v>
      </c>
      <c r="F259" s="2">
        <v>2430</v>
      </c>
      <c r="G259" s="2">
        <v>9</v>
      </c>
      <c r="H259" s="7"/>
      <c r="I259" s="2"/>
      <c r="J259" s="2"/>
      <c r="K259" s="7"/>
      <c r="L259" s="2"/>
      <c r="M259" s="2"/>
      <c r="N259" s="7"/>
      <c r="O259" s="2"/>
      <c r="P259" s="2"/>
      <c r="Q259" s="7"/>
      <c r="R259" s="2">
        <v>2430</v>
      </c>
      <c r="S259" s="2">
        <v>9</v>
      </c>
      <c r="T259" s="7"/>
    </row>
    <row r="260" spans="1:20" x14ac:dyDescent="0.35">
      <c r="A260" t="s">
        <v>47</v>
      </c>
      <c r="B260" t="s">
        <v>97</v>
      </c>
      <c r="C260" t="s">
        <v>104</v>
      </c>
      <c r="E260" t="s">
        <v>61</v>
      </c>
      <c r="F260" s="2">
        <v>5310</v>
      </c>
      <c r="G260" s="2">
        <v>15</v>
      </c>
      <c r="H260" s="7"/>
      <c r="I260" s="2">
        <v>4050</v>
      </c>
      <c r="J260" s="2">
        <v>15</v>
      </c>
      <c r="K260" s="7"/>
      <c r="L260" s="2">
        <v>13440</v>
      </c>
      <c r="M260" s="2">
        <v>45</v>
      </c>
      <c r="N260" s="7"/>
      <c r="O260" s="2">
        <v>13170</v>
      </c>
      <c r="P260" s="2">
        <v>27</v>
      </c>
      <c r="Q260" s="7"/>
      <c r="R260" s="2">
        <v>35970</v>
      </c>
      <c r="S260" s="2">
        <v>102</v>
      </c>
      <c r="T260" s="7"/>
    </row>
    <row r="261" spans="1:20" x14ac:dyDescent="0.35">
      <c r="A261" t="s">
        <v>612</v>
      </c>
      <c r="B261" t="s">
        <v>124</v>
      </c>
      <c r="C261" t="s">
        <v>125</v>
      </c>
      <c r="D261" t="s">
        <v>297</v>
      </c>
      <c r="E261" t="s">
        <v>298</v>
      </c>
      <c r="F261" s="2"/>
      <c r="G261" s="2"/>
      <c r="H261" s="7"/>
      <c r="I261" s="2">
        <v>12960</v>
      </c>
      <c r="J261" s="2">
        <v>48</v>
      </c>
      <c r="K261" s="7"/>
      <c r="L261" s="2">
        <v>780</v>
      </c>
      <c r="M261" s="2">
        <v>3</v>
      </c>
      <c r="N261" s="7"/>
      <c r="O261" s="2">
        <v>3360</v>
      </c>
      <c r="P261" s="2">
        <v>12</v>
      </c>
      <c r="Q261" s="7"/>
      <c r="R261" s="2">
        <v>17100</v>
      </c>
      <c r="S261" s="2">
        <v>63</v>
      </c>
      <c r="T261" s="7"/>
    </row>
    <row r="262" spans="1:20" x14ac:dyDescent="0.35">
      <c r="A262" t="s">
        <v>48</v>
      </c>
      <c r="B262" t="s">
        <v>97</v>
      </c>
      <c r="C262" t="s">
        <v>105</v>
      </c>
      <c r="E262" t="s">
        <v>62</v>
      </c>
      <c r="F262" s="2">
        <v>3240</v>
      </c>
      <c r="G262" s="2">
        <v>12</v>
      </c>
      <c r="H262" s="7"/>
      <c r="I262" s="2">
        <v>2430</v>
      </c>
      <c r="J262" s="2">
        <v>9</v>
      </c>
      <c r="K262" s="7"/>
      <c r="L262" s="2">
        <v>780</v>
      </c>
      <c r="M262" s="2">
        <v>3</v>
      </c>
      <c r="N262" s="7"/>
      <c r="O262" s="2">
        <v>5190</v>
      </c>
      <c r="P262" s="2">
        <v>18</v>
      </c>
      <c r="Q262" s="7"/>
      <c r="R262" s="2">
        <v>11640</v>
      </c>
      <c r="S262" s="2">
        <v>42</v>
      </c>
      <c r="T262" s="7"/>
    </row>
    <row r="263" spans="1:20" x14ac:dyDescent="0.35">
      <c r="A263" t="s">
        <v>48</v>
      </c>
      <c r="B263" t="s">
        <v>97</v>
      </c>
      <c r="C263" t="s">
        <v>106</v>
      </c>
      <c r="E263" t="s">
        <v>63</v>
      </c>
      <c r="F263" s="2">
        <v>4050</v>
      </c>
      <c r="G263" s="2">
        <v>15</v>
      </c>
      <c r="H263" s="7"/>
      <c r="I263" s="2">
        <v>6480</v>
      </c>
      <c r="J263" s="2">
        <v>24</v>
      </c>
      <c r="K263" s="7"/>
      <c r="L263" s="2"/>
      <c r="M263" s="2"/>
      <c r="N263" s="7"/>
      <c r="O263" s="2">
        <v>4350</v>
      </c>
      <c r="P263" s="2">
        <v>15</v>
      </c>
      <c r="Q263" s="7"/>
      <c r="R263" s="2">
        <v>14880</v>
      </c>
      <c r="S263" s="2">
        <v>54</v>
      </c>
      <c r="T263" s="7"/>
    </row>
    <row r="264" spans="1:20" x14ac:dyDescent="0.35">
      <c r="A264" t="s">
        <v>48</v>
      </c>
      <c r="B264" t="s">
        <v>124</v>
      </c>
      <c r="C264" t="s">
        <v>125</v>
      </c>
      <c r="D264" t="s">
        <v>142</v>
      </c>
      <c r="E264" t="s">
        <v>613</v>
      </c>
      <c r="F264" s="2">
        <v>3240</v>
      </c>
      <c r="G264" s="2">
        <v>12</v>
      </c>
      <c r="H264" s="7"/>
      <c r="I264" s="2">
        <v>7290</v>
      </c>
      <c r="J264" s="2">
        <v>27</v>
      </c>
      <c r="K264" s="7"/>
      <c r="L264" s="2">
        <v>5460</v>
      </c>
      <c r="M264" s="2">
        <v>21</v>
      </c>
      <c r="N264" s="7"/>
      <c r="O264" s="2">
        <v>4350</v>
      </c>
      <c r="P264" s="2">
        <v>15</v>
      </c>
      <c r="Q264" s="7"/>
      <c r="R264" s="2">
        <v>20340</v>
      </c>
      <c r="S264" s="2">
        <v>75</v>
      </c>
      <c r="T264" s="7"/>
    </row>
    <row r="265" spans="1:20" x14ac:dyDescent="0.35">
      <c r="A265" t="s">
        <v>48</v>
      </c>
      <c r="B265" t="s">
        <v>134</v>
      </c>
      <c r="C265" t="s">
        <v>135</v>
      </c>
      <c r="D265" t="s">
        <v>142</v>
      </c>
      <c r="E265" t="s">
        <v>136</v>
      </c>
      <c r="F265" s="2">
        <v>13110</v>
      </c>
      <c r="G265" s="2">
        <v>48</v>
      </c>
      <c r="H265" s="7"/>
      <c r="I265" s="2">
        <v>25920</v>
      </c>
      <c r="J265" s="2">
        <v>96</v>
      </c>
      <c r="K265" s="7"/>
      <c r="L265" s="2">
        <v>4830</v>
      </c>
      <c r="M265" s="2">
        <v>18</v>
      </c>
      <c r="N265" s="7"/>
      <c r="O265" s="2">
        <v>27720</v>
      </c>
      <c r="P265" s="2">
        <v>87</v>
      </c>
      <c r="Q265" s="7"/>
      <c r="R265" s="2">
        <v>71580</v>
      </c>
      <c r="S265" s="2">
        <v>249</v>
      </c>
      <c r="T265" s="7"/>
    </row>
    <row r="266" spans="1:20" x14ac:dyDescent="0.35">
      <c r="A266" t="s">
        <v>48</v>
      </c>
      <c r="B266" t="s">
        <v>97</v>
      </c>
      <c r="C266" t="s">
        <v>105</v>
      </c>
      <c r="E266" t="s">
        <v>64</v>
      </c>
      <c r="F266" s="2">
        <v>1920</v>
      </c>
      <c r="G266" s="2">
        <v>6</v>
      </c>
      <c r="H266" s="7"/>
      <c r="I266" s="2">
        <v>6480</v>
      </c>
      <c r="J266" s="2">
        <v>24</v>
      </c>
      <c r="K266" s="7"/>
      <c r="L266" s="2">
        <v>2100</v>
      </c>
      <c r="M266" s="2">
        <v>3</v>
      </c>
      <c r="N266" s="7"/>
      <c r="O266" s="2">
        <v>870</v>
      </c>
      <c r="P266" s="2">
        <v>3</v>
      </c>
      <c r="Q266" s="7"/>
      <c r="R266" s="2">
        <v>11370</v>
      </c>
      <c r="S266" s="2">
        <v>36</v>
      </c>
      <c r="T266" s="7"/>
    </row>
    <row r="267" spans="1:20" x14ac:dyDescent="0.35">
      <c r="A267" t="s">
        <v>48</v>
      </c>
      <c r="B267" t="s">
        <v>97</v>
      </c>
      <c r="C267" t="s">
        <v>311</v>
      </c>
      <c r="E267" t="s">
        <v>614</v>
      </c>
      <c r="F267" s="2">
        <v>2430</v>
      </c>
      <c r="G267" s="2">
        <v>9</v>
      </c>
      <c r="H267" s="7"/>
      <c r="I267" s="2"/>
      <c r="J267" s="2"/>
      <c r="K267" s="7"/>
      <c r="L267" s="2">
        <v>2370</v>
      </c>
      <c r="M267" s="2">
        <v>9</v>
      </c>
      <c r="N267" s="7"/>
      <c r="O267" s="2">
        <v>9480</v>
      </c>
      <c r="P267" s="2">
        <v>33</v>
      </c>
      <c r="Q267" s="7"/>
      <c r="R267" s="2">
        <v>14280</v>
      </c>
      <c r="S267" s="2">
        <v>51</v>
      </c>
      <c r="T267" s="7"/>
    </row>
    <row r="268" spans="1:20" x14ac:dyDescent="0.35">
      <c r="A268" t="s">
        <v>48</v>
      </c>
      <c r="B268" t="s">
        <v>97</v>
      </c>
      <c r="C268" t="s">
        <v>104</v>
      </c>
      <c r="E268" t="s">
        <v>65</v>
      </c>
      <c r="F268" s="2">
        <v>7560</v>
      </c>
      <c r="G268" s="2">
        <v>27</v>
      </c>
      <c r="H268" s="7"/>
      <c r="I268" s="2">
        <v>7440</v>
      </c>
      <c r="J268" s="2">
        <v>27</v>
      </c>
      <c r="K268" s="7"/>
      <c r="L268" s="2">
        <v>11310</v>
      </c>
      <c r="M268" s="2">
        <v>42</v>
      </c>
      <c r="N268" s="7"/>
      <c r="O268" s="2">
        <v>9540</v>
      </c>
      <c r="P268" s="2">
        <v>33</v>
      </c>
      <c r="Q268" s="7"/>
      <c r="R268" s="2">
        <v>35850</v>
      </c>
      <c r="S268" s="2">
        <v>129</v>
      </c>
      <c r="T268" s="7"/>
    </row>
    <row r="269" spans="1:20" x14ac:dyDescent="0.35">
      <c r="A269" t="s">
        <v>48</v>
      </c>
      <c r="B269" t="s">
        <v>97</v>
      </c>
      <c r="C269" t="s">
        <v>573</v>
      </c>
      <c r="E269" t="s">
        <v>615</v>
      </c>
      <c r="F269" s="2">
        <v>3240</v>
      </c>
      <c r="G269" s="2">
        <v>12</v>
      </c>
      <c r="H269" s="7"/>
      <c r="I269" s="2">
        <v>7290</v>
      </c>
      <c r="J269" s="2">
        <v>27</v>
      </c>
      <c r="K269" s="7"/>
      <c r="L269" s="2">
        <v>5460</v>
      </c>
      <c r="M269" s="2">
        <v>21</v>
      </c>
      <c r="N269" s="7"/>
      <c r="O269" s="2">
        <v>3360</v>
      </c>
      <c r="P269" s="2">
        <v>12</v>
      </c>
      <c r="Q269" s="7"/>
      <c r="R269" s="2">
        <v>19350</v>
      </c>
      <c r="S269" s="2">
        <v>72</v>
      </c>
      <c r="T269" s="7"/>
    </row>
    <row r="270" spans="1:20" x14ac:dyDescent="0.35">
      <c r="A270" t="s">
        <v>616</v>
      </c>
      <c r="B270" t="s">
        <v>97</v>
      </c>
      <c r="C270" t="s">
        <v>101</v>
      </c>
      <c r="E270" t="s">
        <v>617</v>
      </c>
      <c r="F270" s="2">
        <v>5970</v>
      </c>
      <c r="G270" s="2">
        <v>12</v>
      </c>
      <c r="H270" s="7"/>
      <c r="I270" s="2">
        <v>17010</v>
      </c>
      <c r="J270" s="2">
        <v>63</v>
      </c>
      <c r="K270" s="7"/>
      <c r="L270" s="2">
        <v>12120</v>
      </c>
      <c r="M270" s="2">
        <v>45</v>
      </c>
      <c r="N270" s="7"/>
      <c r="O270" s="2">
        <v>13050</v>
      </c>
      <c r="P270" s="2">
        <v>45</v>
      </c>
      <c r="Q270" s="7"/>
      <c r="R270" s="2">
        <v>48150</v>
      </c>
      <c r="S270" s="2">
        <v>165</v>
      </c>
      <c r="T270" s="7"/>
    </row>
    <row r="271" spans="1:20" x14ac:dyDescent="0.35">
      <c r="A271" t="s">
        <v>618</v>
      </c>
      <c r="B271" t="s">
        <v>97</v>
      </c>
      <c r="C271" t="s">
        <v>171</v>
      </c>
      <c r="E271" t="s">
        <v>619</v>
      </c>
      <c r="F271" s="2"/>
      <c r="G271" s="2"/>
      <c r="H271" s="7"/>
      <c r="I271" s="2"/>
      <c r="J271" s="2"/>
      <c r="K271" s="7"/>
      <c r="L271" s="2">
        <v>1560</v>
      </c>
      <c r="M271" s="2">
        <v>6</v>
      </c>
      <c r="N271" s="7"/>
      <c r="O271" s="2">
        <v>6555</v>
      </c>
      <c r="P271" s="2">
        <v>18</v>
      </c>
      <c r="Q271" s="7"/>
      <c r="R271" s="2">
        <v>8115</v>
      </c>
      <c r="S271" s="2">
        <v>24</v>
      </c>
      <c r="T271" s="7"/>
    </row>
    <row r="272" spans="1:20" x14ac:dyDescent="0.35">
      <c r="A272" t="s">
        <v>618</v>
      </c>
      <c r="B272" t="s">
        <v>124</v>
      </c>
      <c r="C272" t="s">
        <v>125</v>
      </c>
      <c r="D272" t="s">
        <v>620</v>
      </c>
      <c r="E272" t="s">
        <v>621</v>
      </c>
      <c r="F272" s="2"/>
      <c r="G272" s="2"/>
      <c r="H272" s="7"/>
      <c r="I272" s="2"/>
      <c r="J272" s="2"/>
      <c r="K272" s="7"/>
      <c r="L272" s="2">
        <v>7290</v>
      </c>
      <c r="M272" s="2">
        <v>27</v>
      </c>
      <c r="N272" s="7"/>
      <c r="O272" s="2">
        <v>6555</v>
      </c>
      <c r="P272" s="2">
        <v>18</v>
      </c>
      <c r="Q272" s="7"/>
      <c r="R272" s="2">
        <v>13845</v>
      </c>
      <c r="S272" s="2">
        <v>45</v>
      </c>
      <c r="T272" s="7"/>
    </row>
    <row r="273" spans="1:20" x14ac:dyDescent="0.35">
      <c r="A273" t="s">
        <v>618</v>
      </c>
      <c r="B273" t="s">
        <v>97</v>
      </c>
      <c r="C273" t="s">
        <v>294</v>
      </c>
      <c r="E273" t="s">
        <v>622</v>
      </c>
      <c r="F273" s="2"/>
      <c r="G273" s="2"/>
      <c r="H273" s="7"/>
      <c r="I273" s="2">
        <v>2100</v>
      </c>
      <c r="J273" s="2">
        <v>3</v>
      </c>
      <c r="K273" s="7"/>
      <c r="L273" s="2">
        <v>4200</v>
      </c>
      <c r="M273" s="2">
        <v>6</v>
      </c>
      <c r="N273" s="7"/>
      <c r="O273" s="2">
        <v>2205</v>
      </c>
      <c r="P273" s="2">
        <v>3</v>
      </c>
      <c r="Q273" s="7"/>
      <c r="R273" s="2">
        <v>8505</v>
      </c>
      <c r="S273" s="2">
        <v>12</v>
      </c>
      <c r="T273" s="7"/>
    </row>
    <row r="274" spans="1:20" x14ac:dyDescent="0.35">
      <c r="A274" t="s">
        <v>618</v>
      </c>
      <c r="B274" t="s">
        <v>134</v>
      </c>
      <c r="C274" t="s">
        <v>135</v>
      </c>
      <c r="D274" t="s">
        <v>142</v>
      </c>
      <c r="E274" t="s">
        <v>623</v>
      </c>
      <c r="F274" s="2"/>
      <c r="G274" s="2"/>
      <c r="H274" s="7"/>
      <c r="I274" s="2"/>
      <c r="J274" s="2"/>
      <c r="K274" s="7"/>
      <c r="L274" s="2">
        <v>4860</v>
      </c>
      <c r="M274" s="2">
        <v>18</v>
      </c>
      <c r="N274" s="7"/>
      <c r="O274" s="2">
        <v>3945</v>
      </c>
      <c r="P274" s="2">
        <v>9</v>
      </c>
      <c r="Q274" s="7"/>
      <c r="R274" s="2">
        <v>8805</v>
      </c>
      <c r="S274" s="2">
        <v>27</v>
      </c>
      <c r="T274" s="7"/>
    </row>
    <row r="275" spans="1:20" x14ac:dyDescent="0.35">
      <c r="A275" t="s">
        <v>618</v>
      </c>
      <c r="B275" t="s">
        <v>131</v>
      </c>
      <c r="C275" t="s">
        <v>230</v>
      </c>
      <c r="D275" t="s">
        <v>460</v>
      </c>
      <c r="E275" t="s">
        <v>624</v>
      </c>
      <c r="F275" s="2">
        <v>1620</v>
      </c>
      <c r="G275" s="2">
        <v>6</v>
      </c>
      <c r="H275" s="7"/>
      <c r="I275" s="2"/>
      <c r="J275" s="2"/>
      <c r="K275" s="7"/>
      <c r="L275" s="2">
        <v>1620</v>
      </c>
      <c r="M275" s="2">
        <v>6</v>
      </c>
      <c r="N275" s="7"/>
      <c r="O275" s="2">
        <v>2205</v>
      </c>
      <c r="P275" s="2">
        <v>3</v>
      </c>
      <c r="Q275" s="7"/>
      <c r="R275" s="2">
        <v>5445</v>
      </c>
      <c r="S275" s="2">
        <v>15</v>
      </c>
      <c r="T275" s="7"/>
    </row>
    <row r="276" spans="1:20" x14ac:dyDescent="0.35">
      <c r="A276" t="s">
        <v>618</v>
      </c>
      <c r="B276" t="s">
        <v>97</v>
      </c>
      <c r="C276" t="s">
        <v>578</v>
      </c>
      <c r="E276" t="s">
        <v>625</v>
      </c>
      <c r="F276" s="2"/>
      <c r="G276" s="2"/>
      <c r="H276" s="7"/>
      <c r="I276" s="2"/>
      <c r="J276" s="2"/>
      <c r="K276" s="7"/>
      <c r="L276" s="2">
        <v>3720</v>
      </c>
      <c r="M276" s="2">
        <v>9</v>
      </c>
      <c r="N276" s="7"/>
      <c r="O276" s="2">
        <v>12645</v>
      </c>
      <c r="P276" s="2">
        <v>39</v>
      </c>
      <c r="Q276" s="7"/>
      <c r="R276" s="2">
        <v>16365</v>
      </c>
      <c r="S276" s="2">
        <v>48</v>
      </c>
      <c r="T276" s="7"/>
    </row>
    <row r="277" spans="1:20" x14ac:dyDescent="0.35">
      <c r="A277" t="s">
        <v>618</v>
      </c>
      <c r="B277" t="s">
        <v>97</v>
      </c>
      <c r="C277" t="s">
        <v>113</v>
      </c>
      <c r="E277" t="s">
        <v>626</v>
      </c>
      <c r="F277" s="2"/>
      <c r="G277" s="2"/>
      <c r="H277" s="7"/>
      <c r="I277" s="2"/>
      <c r="J277" s="2"/>
      <c r="K277" s="7"/>
      <c r="L277" s="2"/>
      <c r="M277" s="2"/>
      <c r="N277" s="7"/>
      <c r="O277" s="2">
        <v>10560</v>
      </c>
      <c r="P277" s="2">
        <v>18</v>
      </c>
      <c r="Q277" s="7"/>
      <c r="R277" s="2">
        <v>10560</v>
      </c>
      <c r="S277" s="2">
        <v>18</v>
      </c>
      <c r="T277" s="7"/>
    </row>
    <row r="278" spans="1:20" x14ac:dyDescent="0.35">
      <c r="A278" t="s">
        <v>618</v>
      </c>
      <c r="B278" t="s">
        <v>124</v>
      </c>
      <c r="C278" t="s">
        <v>125</v>
      </c>
      <c r="D278" t="s">
        <v>627</v>
      </c>
      <c r="E278" t="s">
        <v>628</v>
      </c>
      <c r="F278" s="2">
        <v>6300</v>
      </c>
      <c r="G278" s="2">
        <v>9</v>
      </c>
      <c r="H278" s="7"/>
      <c r="I278" s="2"/>
      <c r="J278" s="2"/>
      <c r="K278" s="7"/>
      <c r="L278" s="2">
        <v>1620</v>
      </c>
      <c r="M278" s="2">
        <v>6</v>
      </c>
      <c r="N278" s="7"/>
      <c r="O278" s="2">
        <v>4410</v>
      </c>
      <c r="P278" s="2">
        <v>6</v>
      </c>
      <c r="Q278" s="7"/>
      <c r="R278" s="2">
        <v>12330</v>
      </c>
      <c r="S278" s="2">
        <v>21</v>
      </c>
      <c r="T278" s="7"/>
    </row>
    <row r="279" spans="1:20" x14ac:dyDescent="0.35">
      <c r="A279" t="s">
        <v>618</v>
      </c>
      <c r="B279" t="s">
        <v>97</v>
      </c>
      <c r="C279" t="s">
        <v>629</v>
      </c>
      <c r="E279" t="s">
        <v>630</v>
      </c>
      <c r="F279" s="2"/>
      <c r="G279" s="2"/>
      <c r="H279" s="7"/>
      <c r="I279" s="2"/>
      <c r="J279" s="2"/>
      <c r="K279" s="7"/>
      <c r="L279" s="2">
        <v>2100</v>
      </c>
      <c r="M279" s="2">
        <v>3</v>
      </c>
      <c r="N279" s="7"/>
      <c r="O279" s="2">
        <v>2205</v>
      </c>
      <c r="P279" s="2">
        <v>3</v>
      </c>
      <c r="Q279" s="7"/>
      <c r="R279" s="2">
        <v>4305</v>
      </c>
      <c r="S279" s="2">
        <v>6</v>
      </c>
      <c r="T279" s="7"/>
    </row>
    <row r="280" spans="1:20" x14ac:dyDescent="0.35">
      <c r="A280" t="s">
        <v>618</v>
      </c>
      <c r="B280" t="s">
        <v>97</v>
      </c>
      <c r="C280" t="s">
        <v>437</v>
      </c>
      <c r="E280" t="s">
        <v>631</v>
      </c>
      <c r="F280" s="2"/>
      <c r="G280" s="2"/>
      <c r="H280" s="7"/>
      <c r="I280" s="2"/>
      <c r="J280" s="2"/>
      <c r="K280" s="7"/>
      <c r="L280" s="2"/>
      <c r="M280" s="2"/>
      <c r="N280" s="7"/>
      <c r="O280" s="2">
        <v>10905</v>
      </c>
      <c r="P280" s="2">
        <v>33</v>
      </c>
      <c r="Q280" s="7"/>
      <c r="R280" s="2">
        <v>10905</v>
      </c>
      <c r="S280" s="2">
        <v>33</v>
      </c>
      <c r="T280" s="7"/>
    </row>
    <row r="281" spans="1:20" x14ac:dyDescent="0.35">
      <c r="A281" t="s">
        <v>618</v>
      </c>
      <c r="B281" t="s">
        <v>97</v>
      </c>
      <c r="C281" t="s">
        <v>101</v>
      </c>
      <c r="E281" t="s">
        <v>632</v>
      </c>
      <c r="F281" s="2"/>
      <c r="G281" s="2"/>
      <c r="H281" s="7"/>
      <c r="I281" s="2"/>
      <c r="J281" s="2"/>
      <c r="K281" s="7"/>
      <c r="L281" s="2">
        <v>3240</v>
      </c>
      <c r="M281" s="2">
        <v>12</v>
      </c>
      <c r="N281" s="7"/>
      <c r="O281" s="2">
        <v>2205</v>
      </c>
      <c r="P281" s="2">
        <v>3</v>
      </c>
      <c r="Q281" s="7"/>
      <c r="R281" s="2">
        <v>5445</v>
      </c>
      <c r="S281" s="2">
        <v>15</v>
      </c>
      <c r="T281" s="7"/>
    </row>
    <row r="282" spans="1:20" x14ac:dyDescent="0.35">
      <c r="A282" t="s">
        <v>618</v>
      </c>
      <c r="B282" t="s">
        <v>97</v>
      </c>
      <c r="C282" t="s">
        <v>437</v>
      </c>
      <c r="E282" t="s">
        <v>438</v>
      </c>
      <c r="F282" s="2"/>
      <c r="G282" s="2"/>
      <c r="H282" s="7"/>
      <c r="I282" s="2">
        <v>2880</v>
      </c>
      <c r="J282" s="2">
        <v>6</v>
      </c>
      <c r="K282" s="7"/>
      <c r="L282" s="2">
        <v>4200</v>
      </c>
      <c r="M282" s="2">
        <v>15</v>
      </c>
      <c r="N282" s="7"/>
      <c r="O282" s="2">
        <v>2205</v>
      </c>
      <c r="P282" s="2">
        <v>3</v>
      </c>
      <c r="Q282" s="7"/>
      <c r="R282" s="2">
        <v>9285</v>
      </c>
      <c r="S282" s="2">
        <v>24</v>
      </c>
      <c r="T282" s="7"/>
    </row>
    <row r="283" spans="1:20" x14ac:dyDescent="0.35">
      <c r="A283" t="s">
        <v>618</v>
      </c>
      <c r="B283" t="s">
        <v>97</v>
      </c>
      <c r="C283" t="s">
        <v>281</v>
      </c>
      <c r="E283" t="s">
        <v>633</v>
      </c>
      <c r="F283" s="2">
        <v>2100</v>
      </c>
      <c r="G283" s="2">
        <v>3</v>
      </c>
      <c r="H283" s="7"/>
      <c r="I283" s="2"/>
      <c r="J283" s="2"/>
      <c r="K283" s="7"/>
      <c r="L283" s="2"/>
      <c r="M283" s="2"/>
      <c r="N283" s="7"/>
      <c r="O283" s="2">
        <v>7425</v>
      </c>
      <c r="P283" s="2">
        <v>21</v>
      </c>
      <c r="Q283" s="7"/>
      <c r="R283" s="2">
        <v>9525</v>
      </c>
      <c r="S283" s="2">
        <v>24</v>
      </c>
      <c r="T283" s="7"/>
    </row>
    <row r="284" spans="1:20" x14ac:dyDescent="0.35">
      <c r="A284" t="s">
        <v>618</v>
      </c>
      <c r="B284" t="s">
        <v>131</v>
      </c>
      <c r="C284" t="s">
        <v>230</v>
      </c>
      <c r="D284" t="s">
        <v>634</v>
      </c>
      <c r="E284" t="s">
        <v>635</v>
      </c>
      <c r="F284" s="2"/>
      <c r="G284" s="2"/>
      <c r="H284" s="7"/>
      <c r="I284" s="2"/>
      <c r="J284" s="2"/>
      <c r="K284" s="7"/>
      <c r="L284" s="2">
        <v>4050</v>
      </c>
      <c r="M284" s="2">
        <v>15</v>
      </c>
      <c r="N284" s="7"/>
      <c r="O284" s="2">
        <v>2205</v>
      </c>
      <c r="P284" s="2">
        <v>3</v>
      </c>
      <c r="Q284" s="7"/>
      <c r="R284" s="2">
        <v>6255</v>
      </c>
      <c r="S284" s="2">
        <v>18</v>
      </c>
      <c r="T284" s="7"/>
    </row>
    <row r="285" spans="1:20" x14ac:dyDescent="0.35">
      <c r="A285" t="s">
        <v>618</v>
      </c>
      <c r="B285" t="s">
        <v>124</v>
      </c>
      <c r="C285" t="s">
        <v>125</v>
      </c>
      <c r="D285" t="s">
        <v>636</v>
      </c>
      <c r="E285" t="s">
        <v>637</v>
      </c>
      <c r="F285" s="2"/>
      <c r="G285" s="2"/>
      <c r="H285" s="7"/>
      <c r="I285" s="2"/>
      <c r="J285" s="2"/>
      <c r="K285" s="7"/>
      <c r="L285" s="2"/>
      <c r="M285" s="2"/>
      <c r="N285" s="7"/>
      <c r="O285" s="2">
        <v>2205</v>
      </c>
      <c r="P285" s="2">
        <v>3</v>
      </c>
      <c r="Q285" s="7"/>
      <c r="R285" s="2">
        <v>2205</v>
      </c>
      <c r="S285" s="2">
        <v>3</v>
      </c>
      <c r="T285" s="7"/>
    </row>
    <row r="286" spans="1:20" x14ac:dyDescent="0.35">
      <c r="A286" t="s">
        <v>618</v>
      </c>
      <c r="B286" t="s">
        <v>97</v>
      </c>
      <c r="C286" t="s">
        <v>638</v>
      </c>
      <c r="E286" t="s">
        <v>639</v>
      </c>
      <c r="F286" s="2"/>
      <c r="G286" s="2"/>
      <c r="H286" s="7"/>
      <c r="I286" s="2"/>
      <c r="J286" s="2"/>
      <c r="K286" s="7"/>
      <c r="L286" s="2">
        <v>810</v>
      </c>
      <c r="M286" s="2">
        <v>3</v>
      </c>
      <c r="N286" s="7"/>
      <c r="O286" s="2">
        <v>10905</v>
      </c>
      <c r="P286" s="2">
        <v>33</v>
      </c>
      <c r="Q286" s="7"/>
      <c r="R286" s="2">
        <v>11715</v>
      </c>
      <c r="S286" s="2">
        <v>36</v>
      </c>
      <c r="T286" s="7"/>
    </row>
    <row r="287" spans="1:20" x14ac:dyDescent="0.35">
      <c r="A287" t="s">
        <v>618</v>
      </c>
      <c r="B287" t="s">
        <v>97</v>
      </c>
      <c r="C287" t="s">
        <v>110</v>
      </c>
      <c r="E287" t="s">
        <v>640</v>
      </c>
      <c r="F287" s="2"/>
      <c r="G287" s="2"/>
      <c r="H287" s="7"/>
      <c r="I287" s="2">
        <v>6480</v>
      </c>
      <c r="J287" s="2">
        <v>24</v>
      </c>
      <c r="K287" s="7"/>
      <c r="L287" s="2">
        <v>810</v>
      </c>
      <c r="M287" s="2">
        <v>3</v>
      </c>
      <c r="N287" s="7"/>
      <c r="O287" s="2">
        <v>4410</v>
      </c>
      <c r="P287" s="2">
        <v>6</v>
      </c>
      <c r="Q287" s="7"/>
      <c r="R287" s="2">
        <v>11700</v>
      </c>
      <c r="S287" s="2">
        <v>33</v>
      </c>
      <c r="T287" s="7"/>
    </row>
    <row r="288" spans="1:20" x14ac:dyDescent="0.35">
      <c r="A288" t="s">
        <v>618</v>
      </c>
      <c r="B288" t="s">
        <v>212</v>
      </c>
      <c r="C288" t="s">
        <v>213</v>
      </c>
      <c r="D288" t="s">
        <v>369</v>
      </c>
      <c r="E288" t="s">
        <v>641</v>
      </c>
      <c r="F288" s="2">
        <v>780</v>
      </c>
      <c r="G288" s="2">
        <v>3</v>
      </c>
      <c r="H288" s="7"/>
      <c r="I288" s="2">
        <v>8100</v>
      </c>
      <c r="J288" s="2">
        <v>30</v>
      </c>
      <c r="K288" s="7"/>
      <c r="L288" s="2">
        <v>810</v>
      </c>
      <c r="M288" s="2">
        <v>3</v>
      </c>
      <c r="N288" s="7"/>
      <c r="O288" s="2">
        <v>3885</v>
      </c>
      <c r="P288" s="2">
        <v>9</v>
      </c>
      <c r="Q288" s="7"/>
      <c r="R288" s="2">
        <v>13575</v>
      </c>
      <c r="S288" s="2">
        <v>45</v>
      </c>
      <c r="T288" s="7"/>
    </row>
    <row r="289" spans="1:20" x14ac:dyDescent="0.35">
      <c r="A289" t="s">
        <v>618</v>
      </c>
      <c r="B289" t="s">
        <v>124</v>
      </c>
      <c r="C289" t="s">
        <v>125</v>
      </c>
      <c r="D289" t="s">
        <v>642</v>
      </c>
      <c r="E289" t="s">
        <v>643</v>
      </c>
      <c r="F289" s="2"/>
      <c r="G289" s="2"/>
      <c r="H289" s="7"/>
      <c r="I289" s="2"/>
      <c r="J289" s="2"/>
      <c r="K289" s="7"/>
      <c r="L289" s="2"/>
      <c r="M289" s="2"/>
      <c r="N289" s="7"/>
      <c r="O289" s="2">
        <v>2205</v>
      </c>
      <c r="P289" s="2">
        <v>3</v>
      </c>
      <c r="Q289" s="7"/>
      <c r="R289" s="2">
        <v>2205</v>
      </c>
      <c r="S289" s="2">
        <v>3</v>
      </c>
      <c r="T289" s="7"/>
    </row>
    <row r="290" spans="1:20" x14ac:dyDescent="0.35">
      <c r="A290" t="s">
        <v>644</v>
      </c>
      <c r="B290" t="s">
        <v>124</v>
      </c>
      <c r="C290" t="s">
        <v>125</v>
      </c>
      <c r="D290" t="s">
        <v>520</v>
      </c>
      <c r="E290" t="s">
        <v>521</v>
      </c>
      <c r="F290" s="2">
        <v>6120</v>
      </c>
      <c r="G290" s="2">
        <v>18</v>
      </c>
      <c r="H290" s="7"/>
      <c r="I290" s="2">
        <v>7290</v>
      </c>
      <c r="J290" s="2">
        <v>27</v>
      </c>
      <c r="K290" s="7"/>
      <c r="L290" s="2">
        <v>780</v>
      </c>
      <c r="M290" s="2">
        <v>3</v>
      </c>
      <c r="N290" s="7"/>
      <c r="O290" s="2">
        <v>7425</v>
      </c>
      <c r="P290" s="2">
        <v>21</v>
      </c>
      <c r="Q290" s="7"/>
      <c r="R290" s="2">
        <v>21615</v>
      </c>
      <c r="S290" s="2">
        <v>69</v>
      </c>
      <c r="T290" s="7"/>
    </row>
    <row r="291" spans="1:20" x14ac:dyDescent="0.35">
      <c r="A291" t="s">
        <v>645</v>
      </c>
      <c r="B291" t="s">
        <v>124</v>
      </c>
      <c r="C291" t="s">
        <v>125</v>
      </c>
      <c r="D291" t="s">
        <v>467</v>
      </c>
      <c r="E291" t="s">
        <v>646</v>
      </c>
      <c r="F291" s="2">
        <v>5670</v>
      </c>
      <c r="G291" s="2">
        <v>21</v>
      </c>
      <c r="H291" s="7"/>
      <c r="I291" s="2">
        <v>1620</v>
      </c>
      <c r="J291" s="2">
        <v>6</v>
      </c>
      <c r="K291" s="7"/>
      <c r="L291" s="2">
        <v>4860</v>
      </c>
      <c r="M291" s="2">
        <v>18</v>
      </c>
      <c r="N291" s="7"/>
      <c r="O291" s="2">
        <v>6960</v>
      </c>
      <c r="P291" s="2">
        <v>24</v>
      </c>
      <c r="Q291" s="7"/>
      <c r="R291" s="2">
        <v>19110</v>
      </c>
      <c r="S291" s="2">
        <v>69</v>
      </c>
      <c r="T291" s="7"/>
    </row>
    <row r="292" spans="1:20" x14ac:dyDescent="0.35">
      <c r="A292" t="s">
        <v>645</v>
      </c>
      <c r="B292" t="s">
        <v>124</v>
      </c>
      <c r="C292" t="s">
        <v>125</v>
      </c>
      <c r="D292" t="s">
        <v>647</v>
      </c>
      <c r="E292" t="s">
        <v>648</v>
      </c>
      <c r="F292" s="2">
        <v>4860</v>
      </c>
      <c r="G292" s="2">
        <v>18</v>
      </c>
      <c r="H292" s="7"/>
      <c r="I292" s="2">
        <v>6480</v>
      </c>
      <c r="J292" s="2">
        <v>24</v>
      </c>
      <c r="K292" s="7"/>
      <c r="L292" s="2">
        <v>8910</v>
      </c>
      <c r="M292" s="2">
        <v>33</v>
      </c>
      <c r="N292" s="7"/>
      <c r="O292" s="2">
        <v>9570</v>
      </c>
      <c r="P292" s="2">
        <v>33</v>
      </c>
      <c r="Q292" s="7"/>
      <c r="R292" s="2">
        <v>29820</v>
      </c>
      <c r="S292" s="2">
        <v>108</v>
      </c>
      <c r="T292" s="7"/>
    </row>
    <row r="293" spans="1:20" x14ac:dyDescent="0.35">
      <c r="A293" t="s">
        <v>645</v>
      </c>
      <c r="B293" t="s">
        <v>124</v>
      </c>
      <c r="C293" t="s">
        <v>125</v>
      </c>
      <c r="D293" t="s">
        <v>649</v>
      </c>
      <c r="E293" t="s">
        <v>650</v>
      </c>
      <c r="F293" s="2">
        <v>10530</v>
      </c>
      <c r="G293" s="2">
        <v>39</v>
      </c>
      <c r="H293" s="7"/>
      <c r="I293" s="2">
        <v>20220</v>
      </c>
      <c r="J293" s="2">
        <v>75</v>
      </c>
      <c r="K293" s="7"/>
      <c r="L293" s="2">
        <v>4050</v>
      </c>
      <c r="M293" s="2">
        <v>15</v>
      </c>
      <c r="N293" s="7"/>
      <c r="O293" s="2">
        <v>5190</v>
      </c>
      <c r="P293" s="2">
        <v>18</v>
      </c>
      <c r="Q293" s="7"/>
      <c r="R293" s="2">
        <v>39990</v>
      </c>
      <c r="S293" s="2">
        <v>147</v>
      </c>
      <c r="T293" s="7"/>
    </row>
    <row r="294" spans="1:20" x14ac:dyDescent="0.35">
      <c r="A294" t="s">
        <v>645</v>
      </c>
      <c r="B294" t="s">
        <v>124</v>
      </c>
      <c r="C294" t="s">
        <v>125</v>
      </c>
      <c r="D294" t="s">
        <v>651</v>
      </c>
      <c r="E294" t="s">
        <v>652</v>
      </c>
      <c r="F294" s="2">
        <v>3210</v>
      </c>
      <c r="G294" s="2">
        <v>12</v>
      </c>
      <c r="H294" s="7"/>
      <c r="I294" s="2">
        <v>8790</v>
      </c>
      <c r="J294" s="2">
        <v>33</v>
      </c>
      <c r="K294" s="7"/>
      <c r="L294" s="2">
        <v>6450</v>
      </c>
      <c r="M294" s="2">
        <v>24</v>
      </c>
      <c r="N294" s="7"/>
      <c r="O294" s="2">
        <v>8610</v>
      </c>
      <c r="P294" s="2">
        <v>30</v>
      </c>
      <c r="Q294" s="7"/>
      <c r="R294" s="2">
        <v>27060</v>
      </c>
      <c r="S294" s="2">
        <v>99</v>
      </c>
      <c r="T294" s="7"/>
    </row>
    <row r="295" spans="1:20" x14ac:dyDescent="0.35">
      <c r="A295" t="s">
        <v>645</v>
      </c>
      <c r="B295" t="s">
        <v>124</v>
      </c>
      <c r="C295" t="s">
        <v>125</v>
      </c>
      <c r="D295" t="s">
        <v>653</v>
      </c>
      <c r="E295" t="s">
        <v>654</v>
      </c>
      <c r="F295" s="2">
        <v>780</v>
      </c>
      <c r="G295" s="2">
        <v>3</v>
      </c>
      <c r="H295" s="7"/>
      <c r="I295" s="2">
        <v>1590</v>
      </c>
      <c r="J295" s="2">
        <v>6</v>
      </c>
      <c r="K295" s="7"/>
      <c r="L295" s="2">
        <v>2430</v>
      </c>
      <c r="M295" s="2">
        <v>9</v>
      </c>
      <c r="N295" s="7"/>
      <c r="O295" s="2">
        <v>870</v>
      </c>
      <c r="P295" s="2">
        <v>3</v>
      </c>
      <c r="Q295" s="7"/>
      <c r="R295" s="2">
        <v>5670</v>
      </c>
      <c r="S295" s="2">
        <v>21</v>
      </c>
      <c r="T295" s="7"/>
    </row>
    <row r="296" spans="1:20" x14ac:dyDescent="0.35">
      <c r="A296" t="s">
        <v>645</v>
      </c>
      <c r="B296" t="s">
        <v>124</v>
      </c>
      <c r="C296" t="s">
        <v>125</v>
      </c>
      <c r="D296" t="s">
        <v>387</v>
      </c>
      <c r="E296" t="s">
        <v>655</v>
      </c>
      <c r="F296" s="2">
        <v>6360</v>
      </c>
      <c r="G296" s="2">
        <v>24</v>
      </c>
      <c r="H296" s="7"/>
      <c r="I296" s="2">
        <v>6480</v>
      </c>
      <c r="J296" s="2">
        <v>24</v>
      </c>
      <c r="K296" s="7"/>
      <c r="L296" s="2">
        <v>4800</v>
      </c>
      <c r="M296" s="2">
        <v>18</v>
      </c>
      <c r="N296" s="7"/>
      <c r="O296" s="2">
        <v>1740</v>
      </c>
      <c r="P296" s="2">
        <v>6</v>
      </c>
      <c r="Q296" s="7"/>
      <c r="R296" s="2">
        <v>19380</v>
      </c>
      <c r="S296" s="2">
        <v>72</v>
      </c>
      <c r="T296" s="7"/>
    </row>
    <row r="297" spans="1:20" x14ac:dyDescent="0.35">
      <c r="A297" t="s">
        <v>645</v>
      </c>
      <c r="B297" t="s">
        <v>124</v>
      </c>
      <c r="C297" t="s">
        <v>125</v>
      </c>
      <c r="D297" t="s">
        <v>110</v>
      </c>
      <c r="E297" t="s">
        <v>656</v>
      </c>
      <c r="F297" s="2">
        <v>7230</v>
      </c>
      <c r="G297" s="2">
        <v>27</v>
      </c>
      <c r="H297" s="7"/>
      <c r="I297" s="2">
        <v>26700</v>
      </c>
      <c r="J297" s="2">
        <v>99</v>
      </c>
      <c r="K297" s="7"/>
      <c r="L297" s="2">
        <v>7260</v>
      </c>
      <c r="M297" s="2">
        <v>27</v>
      </c>
      <c r="N297" s="7"/>
      <c r="O297" s="2">
        <v>870</v>
      </c>
      <c r="P297" s="2">
        <v>3</v>
      </c>
      <c r="Q297" s="7"/>
      <c r="R297" s="2">
        <v>42060</v>
      </c>
      <c r="S297" s="2">
        <v>156</v>
      </c>
      <c r="T297" s="7"/>
    </row>
    <row r="298" spans="1:20" x14ac:dyDescent="0.35">
      <c r="A298" t="s">
        <v>645</v>
      </c>
      <c r="B298" t="s">
        <v>124</v>
      </c>
      <c r="C298" t="s">
        <v>125</v>
      </c>
      <c r="D298" t="s">
        <v>657</v>
      </c>
      <c r="E298" t="s">
        <v>658</v>
      </c>
      <c r="F298" s="2">
        <v>3240</v>
      </c>
      <c r="G298" s="2">
        <v>12</v>
      </c>
      <c r="H298" s="7"/>
      <c r="I298" s="2">
        <v>3240</v>
      </c>
      <c r="J298" s="2">
        <v>12</v>
      </c>
      <c r="K298" s="7"/>
      <c r="L298" s="2">
        <v>2430</v>
      </c>
      <c r="M298" s="2">
        <v>9</v>
      </c>
      <c r="N298" s="7"/>
      <c r="O298" s="2">
        <v>870</v>
      </c>
      <c r="P298" s="2">
        <v>3</v>
      </c>
      <c r="Q298" s="7"/>
      <c r="R298" s="2">
        <v>9780</v>
      </c>
      <c r="S298" s="2">
        <v>36</v>
      </c>
      <c r="T298" s="7"/>
    </row>
    <row r="299" spans="1:20" x14ac:dyDescent="0.35">
      <c r="A299" t="s">
        <v>659</v>
      </c>
      <c r="B299" t="s">
        <v>124</v>
      </c>
      <c r="C299" t="s">
        <v>125</v>
      </c>
      <c r="D299" t="s">
        <v>651</v>
      </c>
      <c r="E299" t="s">
        <v>660</v>
      </c>
      <c r="F299" s="2">
        <v>4050</v>
      </c>
      <c r="G299" s="2">
        <v>15</v>
      </c>
      <c r="H299" s="7"/>
      <c r="I299" s="2">
        <v>4830</v>
      </c>
      <c r="J299" s="2">
        <v>18</v>
      </c>
      <c r="K299" s="7"/>
      <c r="L299" s="2"/>
      <c r="M299" s="2"/>
      <c r="N299" s="7"/>
      <c r="O299" s="2">
        <v>17400</v>
      </c>
      <c r="P299" s="2">
        <v>60</v>
      </c>
      <c r="Q299" s="7"/>
      <c r="R299" s="2">
        <v>26280</v>
      </c>
      <c r="S299" s="2">
        <v>93</v>
      </c>
      <c r="T299" s="7"/>
    </row>
    <row r="300" spans="1:20" x14ac:dyDescent="0.35">
      <c r="A300" t="s">
        <v>659</v>
      </c>
      <c r="B300" t="s">
        <v>124</v>
      </c>
      <c r="C300" t="s">
        <v>125</v>
      </c>
      <c r="D300" t="s">
        <v>121</v>
      </c>
      <c r="E300" t="s">
        <v>661</v>
      </c>
      <c r="F300" s="2">
        <v>6480</v>
      </c>
      <c r="G300" s="2">
        <v>24</v>
      </c>
      <c r="H300" s="7"/>
      <c r="I300" s="2">
        <v>6480</v>
      </c>
      <c r="J300" s="2">
        <v>24</v>
      </c>
      <c r="K300" s="7"/>
      <c r="L300" s="2">
        <v>6480</v>
      </c>
      <c r="M300" s="2">
        <v>24</v>
      </c>
      <c r="N300" s="7"/>
      <c r="O300" s="2">
        <v>26970</v>
      </c>
      <c r="P300" s="2">
        <v>93</v>
      </c>
      <c r="Q300" s="7"/>
      <c r="R300" s="2">
        <v>46410</v>
      </c>
      <c r="S300" s="2">
        <v>165</v>
      </c>
      <c r="T300" s="7"/>
    </row>
    <row r="301" spans="1:20" x14ac:dyDescent="0.35">
      <c r="A301" t="s">
        <v>659</v>
      </c>
      <c r="B301" t="s">
        <v>124</v>
      </c>
      <c r="C301" t="s">
        <v>125</v>
      </c>
      <c r="D301" t="s">
        <v>467</v>
      </c>
      <c r="E301" t="s">
        <v>662</v>
      </c>
      <c r="F301" s="2">
        <v>4830</v>
      </c>
      <c r="G301" s="2">
        <v>18</v>
      </c>
      <c r="H301" s="7"/>
      <c r="I301" s="2">
        <v>8100</v>
      </c>
      <c r="J301" s="2">
        <v>30</v>
      </c>
      <c r="K301" s="7"/>
      <c r="L301" s="2">
        <v>8100</v>
      </c>
      <c r="M301" s="2">
        <v>30</v>
      </c>
      <c r="N301" s="7"/>
      <c r="O301" s="2">
        <v>13890</v>
      </c>
      <c r="P301" s="2">
        <v>48</v>
      </c>
      <c r="Q301" s="7"/>
      <c r="R301" s="2">
        <v>34920</v>
      </c>
      <c r="S301" s="2">
        <v>126</v>
      </c>
      <c r="T301" s="7"/>
    </row>
    <row r="302" spans="1:20" x14ac:dyDescent="0.35">
      <c r="A302" t="s">
        <v>49</v>
      </c>
      <c r="B302" t="s">
        <v>131</v>
      </c>
      <c r="C302" t="s">
        <v>230</v>
      </c>
      <c r="D302" t="s">
        <v>663</v>
      </c>
      <c r="E302" t="s">
        <v>664</v>
      </c>
      <c r="F302" s="2">
        <v>3240</v>
      </c>
      <c r="G302" s="2">
        <v>12</v>
      </c>
      <c r="H302" s="7"/>
      <c r="I302" s="2">
        <v>12150</v>
      </c>
      <c r="J302" s="2">
        <v>45</v>
      </c>
      <c r="K302" s="7"/>
      <c r="L302" s="2">
        <v>2430</v>
      </c>
      <c r="M302" s="2">
        <v>9</v>
      </c>
      <c r="N302" s="7"/>
      <c r="O302" s="2">
        <v>7830</v>
      </c>
      <c r="P302" s="2">
        <v>27</v>
      </c>
      <c r="Q302" s="7"/>
      <c r="R302" s="2">
        <v>25650</v>
      </c>
      <c r="S302" s="2">
        <v>93</v>
      </c>
      <c r="T302" s="7"/>
    </row>
    <row r="303" spans="1:20" x14ac:dyDescent="0.35">
      <c r="A303" t="s">
        <v>49</v>
      </c>
      <c r="B303" t="s">
        <v>131</v>
      </c>
      <c r="C303" t="s">
        <v>665</v>
      </c>
      <c r="D303" t="s">
        <v>666</v>
      </c>
      <c r="E303" t="s">
        <v>667</v>
      </c>
      <c r="F303" s="2"/>
      <c r="G303" s="2"/>
      <c r="H303" s="7"/>
      <c r="I303" s="2"/>
      <c r="J303" s="2"/>
      <c r="K303" s="7"/>
      <c r="L303" s="2">
        <v>810</v>
      </c>
      <c r="M303" s="2">
        <v>3</v>
      </c>
      <c r="N303" s="7"/>
      <c r="O303" s="2">
        <v>870</v>
      </c>
      <c r="P303" s="2">
        <v>3</v>
      </c>
      <c r="Q303" s="7"/>
      <c r="R303" s="2">
        <v>1680</v>
      </c>
      <c r="S303" s="2">
        <v>6</v>
      </c>
      <c r="T303" s="7"/>
    </row>
    <row r="304" spans="1:20" x14ac:dyDescent="0.35">
      <c r="A304" t="s">
        <v>49</v>
      </c>
      <c r="B304" t="s">
        <v>97</v>
      </c>
      <c r="C304" t="s">
        <v>106</v>
      </c>
      <c r="E304" t="s">
        <v>66</v>
      </c>
      <c r="F304" s="2">
        <v>34770</v>
      </c>
      <c r="G304" s="2">
        <v>129</v>
      </c>
      <c r="H304" s="7"/>
      <c r="I304" s="2">
        <v>76290</v>
      </c>
      <c r="J304" s="2">
        <v>282</v>
      </c>
      <c r="K304" s="7"/>
      <c r="L304" s="2">
        <v>47520</v>
      </c>
      <c r="M304" s="2">
        <v>177</v>
      </c>
      <c r="N304" s="7"/>
      <c r="O304" s="2">
        <v>90090</v>
      </c>
      <c r="P304" s="2">
        <v>288</v>
      </c>
      <c r="Q304" s="7"/>
      <c r="R304" s="2">
        <v>248670</v>
      </c>
      <c r="S304" s="2">
        <v>876</v>
      </c>
      <c r="T304" s="7"/>
    </row>
    <row r="305" spans="1:20" x14ac:dyDescent="0.35">
      <c r="A305" t="s">
        <v>49</v>
      </c>
      <c r="B305" t="s">
        <v>124</v>
      </c>
      <c r="C305" t="s">
        <v>125</v>
      </c>
      <c r="D305" t="s">
        <v>636</v>
      </c>
      <c r="E305" t="s">
        <v>668</v>
      </c>
      <c r="F305" s="2">
        <v>810</v>
      </c>
      <c r="G305" s="2">
        <v>3</v>
      </c>
      <c r="H305" s="7"/>
      <c r="I305" s="2">
        <v>2430</v>
      </c>
      <c r="J305" s="2">
        <v>9</v>
      </c>
      <c r="K305" s="7"/>
      <c r="L305" s="2">
        <v>810</v>
      </c>
      <c r="M305" s="2">
        <v>3</v>
      </c>
      <c r="N305" s="7"/>
      <c r="O305" s="2">
        <v>5220</v>
      </c>
      <c r="P305" s="2">
        <v>18</v>
      </c>
      <c r="Q305" s="7"/>
      <c r="R305" s="2">
        <v>9270</v>
      </c>
      <c r="S305" s="2">
        <v>33</v>
      </c>
      <c r="T305" s="7"/>
    </row>
    <row r="306" spans="1:20" x14ac:dyDescent="0.35">
      <c r="A306" t="s">
        <v>49</v>
      </c>
      <c r="B306" t="s">
        <v>97</v>
      </c>
      <c r="C306" t="s">
        <v>107</v>
      </c>
      <c r="E306" t="s">
        <v>67</v>
      </c>
      <c r="F306" s="2">
        <v>4020</v>
      </c>
      <c r="G306" s="2">
        <v>15</v>
      </c>
      <c r="H306" s="7"/>
      <c r="I306" s="2">
        <v>6960</v>
      </c>
      <c r="J306" s="2">
        <v>21</v>
      </c>
      <c r="K306" s="7"/>
      <c r="L306" s="2">
        <v>4860</v>
      </c>
      <c r="M306" s="2">
        <v>18</v>
      </c>
      <c r="N306" s="7"/>
      <c r="O306" s="2">
        <v>1740</v>
      </c>
      <c r="P306" s="2">
        <v>6</v>
      </c>
      <c r="Q306" s="7"/>
      <c r="R306" s="2">
        <v>17580</v>
      </c>
      <c r="S306" s="2">
        <v>60</v>
      </c>
      <c r="T306" s="7"/>
    </row>
    <row r="307" spans="1:20" x14ac:dyDescent="0.35">
      <c r="A307" t="s">
        <v>49</v>
      </c>
      <c r="B307" t="s">
        <v>124</v>
      </c>
      <c r="C307" t="s">
        <v>125</v>
      </c>
      <c r="D307" t="s">
        <v>144</v>
      </c>
      <c r="E307" t="s">
        <v>669</v>
      </c>
      <c r="F307" s="2">
        <v>3240</v>
      </c>
      <c r="G307" s="2">
        <v>12</v>
      </c>
      <c r="H307" s="7"/>
      <c r="I307" s="2">
        <v>5670</v>
      </c>
      <c r="J307" s="2">
        <v>21</v>
      </c>
      <c r="K307" s="7"/>
      <c r="L307" s="2">
        <v>810</v>
      </c>
      <c r="M307" s="2">
        <v>3</v>
      </c>
      <c r="N307" s="7"/>
      <c r="O307" s="2">
        <v>3480</v>
      </c>
      <c r="P307" s="2">
        <v>12</v>
      </c>
      <c r="Q307" s="7"/>
      <c r="R307" s="2">
        <v>13200</v>
      </c>
      <c r="S307" s="2">
        <v>48</v>
      </c>
      <c r="T307" s="7"/>
    </row>
    <row r="308" spans="1:20" x14ac:dyDescent="0.35">
      <c r="A308" t="s">
        <v>49</v>
      </c>
      <c r="B308" t="s">
        <v>97</v>
      </c>
      <c r="C308" t="s">
        <v>670</v>
      </c>
      <c r="E308" t="s">
        <v>671</v>
      </c>
      <c r="F308" s="2">
        <v>810</v>
      </c>
      <c r="G308" s="2">
        <v>3</v>
      </c>
      <c r="H308" s="7"/>
      <c r="I308" s="2"/>
      <c r="J308" s="2"/>
      <c r="K308" s="7"/>
      <c r="L308" s="2">
        <v>4860</v>
      </c>
      <c r="M308" s="2">
        <v>18</v>
      </c>
      <c r="N308" s="7"/>
      <c r="O308" s="2"/>
      <c r="P308" s="2"/>
      <c r="Q308" s="7"/>
      <c r="R308" s="2">
        <v>5670</v>
      </c>
      <c r="S308" s="2">
        <v>21</v>
      </c>
      <c r="T308" s="7"/>
    </row>
    <row r="309" spans="1:20" x14ac:dyDescent="0.35">
      <c r="A309" t="s">
        <v>49</v>
      </c>
      <c r="B309" t="s">
        <v>97</v>
      </c>
      <c r="C309" t="s">
        <v>108</v>
      </c>
      <c r="E309" t="s">
        <v>68</v>
      </c>
      <c r="F309" s="2">
        <v>1620</v>
      </c>
      <c r="G309" s="2">
        <v>6</v>
      </c>
      <c r="H309" s="7"/>
      <c r="I309" s="2">
        <v>6480</v>
      </c>
      <c r="J309" s="2">
        <v>24</v>
      </c>
      <c r="K309" s="7"/>
      <c r="L309" s="2">
        <v>5670</v>
      </c>
      <c r="M309" s="2">
        <v>21</v>
      </c>
      <c r="N309" s="7"/>
      <c r="O309" s="2">
        <v>6930</v>
      </c>
      <c r="P309" s="2">
        <v>24</v>
      </c>
      <c r="Q309" s="7"/>
      <c r="R309" s="2">
        <v>20700</v>
      </c>
      <c r="S309" s="2">
        <v>75</v>
      </c>
      <c r="T309" s="7"/>
    </row>
    <row r="310" spans="1:20" x14ac:dyDescent="0.35">
      <c r="A310" t="s">
        <v>49</v>
      </c>
      <c r="B310" t="s">
        <v>97</v>
      </c>
      <c r="C310" t="s">
        <v>171</v>
      </c>
      <c r="E310" t="s">
        <v>672</v>
      </c>
      <c r="F310" s="2">
        <v>810</v>
      </c>
      <c r="G310" s="2">
        <v>3</v>
      </c>
      <c r="H310" s="7"/>
      <c r="I310" s="2">
        <v>4860</v>
      </c>
      <c r="J310" s="2">
        <v>18</v>
      </c>
      <c r="K310" s="7"/>
      <c r="L310" s="2">
        <v>1620</v>
      </c>
      <c r="M310" s="2">
        <v>6</v>
      </c>
      <c r="N310" s="7"/>
      <c r="O310" s="2"/>
      <c r="P310" s="2"/>
      <c r="Q310" s="7"/>
      <c r="R310" s="2">
        <v>7290</v>
      </c>
      <c r="S310" s="2">
        <v>27</v>
      </c>
      <c r="T310" s="7"/>
    </row>
    <row r="311" spans="1:20" x14ac:dyDescent="0.35">
      <c r="A311" t="s">
        <v>49</v>
      </c>
      <c r="B311" t="s">
        <v>97</v>
      </c>
      <c r="C311" t="s">
        <v>101</v>
      </c>
      <c r="E311" t="s">
        <v>673</v>
      </c>
      <c r="F311" s="2">
        <v>9360</v>
      </c>
      <c r="G311" s="2">
        <v>30</v>
      </c>
      <c r="H311" s="7"/>
      <c r="I311" s="2">
        <v>8100</v>
      </c>
      <c r="J311" s="2">
        <v>30</v>
      </c>
      <c r="K311" s="7"/>
      <c r="L311" s="2">
        <v>4860</v>
      </c>
      <c r="M311" s="2">
        <v>18</v>
      </c>
      <c r="N311" s="7"/>
      <c r="O311" s="2">
        <v>10440</v>
      </c>
      <c r="P311" s="2">
        <v>36</v>
      </c>
      <c r="Q311" s="7"/>
      <c r="R311" s="2">
        <v>32760</v>
      </c>
      <c r="S311" s="2">
        <v>114</v>
      </c>
      <c r="T311" s="7"/>
    </row>
    <row r="312" spans="1:20" x14ac:dyDescent="0.35">
      <c r="A312" t="s">
        <v>49</v>
      </c>
      <c r="B312" t="s">
        <v>97</v>
      </c>
      <c r="C312" t="s">
        <v>432</v>
      </c>
      <c r="E312" t="s">
        <v>674</v>
      </c>
      <c r="F312" s="2">
        <v>6930</v>
      </c>
      <c r="G312" s="2">
        <v>21</v>
      </c>
      <c r="H312" s="7"/>
      <c r="I312" s="2">
        <v>21060</v>
      </c>
      <c r="J312" s="2">
        <v>78</v>
      </c>
      <c r="K312" s="7"/>
      <c r="L312" s="2">
        <v>10530</v>
      </c>
      <c r="M312" s="2">
        <v>39</v>
      </c>
      <c r="N312" s="7"/>
      <c r="O312" s="2">
        <v>13515</v>
      </c>
      <c r="P312" s="2">
        <v>42</v>
      </c>
      <c r="Q312" s="7"/>
      <c r="R312" s="2">
        <v>52035</v>
      </c>
      <c r="S312" s="2">
        <v>180</v>
      </c>
      <c r="T312" s="7"/>
    </row>
    <row r="313" spans="1:20" x14ac:dyDescent="0.35">
      <c r="A313" t="s">
        <v>49</v>
      </c>
      <c r="B313" t="s">
        <v>124</v>
      </c>
      <c r="C313" t="s">
        <v>125</v>
      </c>
      <c r="D313" t="s">
        <v>445</v>
      </c>
      <c r="E313" t="s">
        <v>675</v>
      </c>
      <c r="F313" s="2"/>
      <c r="G313" s="2"/>
      <c r="H313" s="7"/>
      <c r="I313" s="2">
        <v>4860</v>
      </c>
      <c r="J313" s="2">
        <v>18</v>
      </c>
      <c r="K313" s="7"/>
      <c r="L313" s="2">
        <v>3240</v>
      </c>
      <c r="M313" s="2">
        <v>12</v>
      </c>
      <c r="N313" s="7"/>
      <c r="O313" s="2">
        <v>11310</v>
      </c>
      <c r="P313" s="2">
        <v>39</v>
      </c>
      <c r="Q313" s="7"/>
      <c r="R313" s="2">
        <v>19410</v>
      </c>
      <c r="S313" s="2">
        <v>69</v>
      </c>
      <c r="T313" s="7"/>
    </row>
    <row r="314" spans="1:20" x14ac:dyDescent="0.35">
      <c r="A314" t="s">
        <v>49</v>
      </c>
      <c r="B314" t="s">
        <v>97</v>
      </c>
      <c r="C314" t="s">
        <v>676</v>
      </c>
      <c r="E314" t="s">
        <v>677</v>
      </c>
      <c r="F314" s="2">
        <v>3240</v>
      </c>
      <c r="G314" s="2">
        <v>12</v>
      </c>
      <c r="H314" s="7"/>
      <c r="I314" s="2">
        <v>4050</v>
      </c>
      <c r="J314" s="2">
        <v>15</v>
      </c>
      <c r="K314" s="7"/>
      <c r="L314" s="2">
        <v>4860</v>
      </c>
      <c r="M314" s="2">
        <v>18</v>
      </c>
      <c r="N314" s="7"/>
      <c r="O314" s="2">
        <v>5220</v>
      </c>
      <c r="P314" s="2">
        <v>18</v>
      </c>
      <c r="Q314" s="7"/>
      <c r="R314" s="2">
        <v>17370</v>
      </c>
      <c r="S314" s="2">
        <v>63</v>
      </c>
      <c r="T314" s="7"/>
    </row>
    <row r="315" spans="1:20" x14ac:dyDescent="0.35">
      <c r="A315" t="s">
        <v>49</v>
      </c>
      <c r="B315" t="s">
        <v>131</v>
      </c>
      <c r="C315" t="s">
        <v>230</v>
      </c>
      <c r="D315" t="s">
        <v>231</v>
      </c>
      <c r="E315" t="s">
        <v>678</v>
      </c>
      <c r="F315" s="2">
        <v>780</v>
      </c>
      <c r="G315" s="2">
        <v>3</v>
      </c>
      <c r="H315" s="7"/>
      <c r="I315" s="2"/>
      <c r="J315" s="2"/>
      <c r="K315" s="7"/>
      <c r="L315" s="2"/>
      <c r="M315" s="2"/>
      <c r="N315" s="7"/>
      <c r="O315" s="2">
        <v>2610</v>
      </c>
      <c r="P315" s="2">
        <v>9</v>
      </c>
      <c r="Q315" s="7"/>
      <c r="R315" s="2">
        <v>3390</v>
      </c>
      <c r="S315" s="2">
        <v>12</v>
      </c>
      <c r="T315" s="7"/>
    </row>
    <row r="316" spans="1:20" x14ac:dyDescent="0.35">
      <c r="A316" t="s">
        <v>49</v>
      </c>
      <c r="B316" t="s">
        <v>134</v>
      </c>
      <c r="C316" t="s">
        <v>135</v>
      </c>
      <c r="D316" t="s">
        <v>180</v>
      </c>
      <c r="E316" t="s">
        <v>679</v>
      </c>
      <c r="F316" s="2">
        <v>810</v>
      </c>
      <c r="G316" s="2">
        <v>3</v>
      </c>
      <c r="H316" s="7"/>
      <c r="I316" s="2">
        <v>6480</v>
      </c>
      <c r="J316" s="2">
        <v>24</v>
      </c>
      <c r="K316" s="7"/>
      <c r="L316" s="2">
        <v>2430</v>
      </c>
      <c r="M316" s="2">
        <v>9</v>
      </c>
      <c r="N316" s="7"/>
      <c r="O316" s="2">
        <v>12180</v>
      </c>
      <c r="P316" s="2">
        <v>42</v>
      </c>
      <c r="Q316" s="7"/>
      <c r="R316" s="2">
        <v>21900</v>
      </c>
      <c r="S316" s="2">
        <v>78</v>
      </c>
      <c r="T316" s="7"/>
    </row>
    <row r="317" spans="1:20" x14ac:dyDescent="0.35">
      <c r="A317" t="s">
        <v>49</v>
      </c>
      <c r="B317" t="s">
        <v>97</v>
      </c>
      <c r="C317" t="s">
        <v>100</v>
      </c>
      <c r="E317" t="s">
        <v>680</v>
      </c>
      <c r="F317" s="2">
        <v>5670</v>
      </c>
      <c r="G317" s="2">
        <v>21</v>
      </c>
      <c r="H317" s="7"/>
      <c r="I317" s="2">
        <v>7440</v>
      </c>
      <c r="J317" s="2">
        <v>27</v>
      </c>
      <c r="K317" s="7"/>
      <c r="L317" s="2"/>
      <c r="M317" s="2"/>
      <c r="N317" s="7"/>
      <c r="O317" s="2">
        <v>4350</v>
      </c>
      <c r="P317" s="2">
        <v>15</v>
      </c>
      <c r="Q317" s="7"/>
      <c r="R317" s="2">
        <v>17460</v>
      </c>
      <c r="S317" s="2">
        <v>63</v>
      </c>
      <c r="T317" s="7"/>
    </row>
    <row r="318" spans="1:20" x14ac:dyDescent="0.35">
      <c r="A318" t="s">
        <v>49</v>
      </c>
      <c r="B318" t="s">
        <v>97</v>
      </c>
      <c r="C318" t="s">
        <v>120</v>
      </c>
      <c r="E318" t="s">
        <v>681</v>
      </c>
      <c r="F318" s="2">
        <v>780</v>
      </c>
      <c r="G318" s="2">
        <v>3</v>
      </c>
      <c r="H318" s="7"/>
      <c r="I318" s="2">
        <v>810</v>
      </c>
      <c r="J318" s="2">
        <v>3</v>
      </c>
      <c r="K318" s="7"/>
      <c r="L318" s="2">
        <v>810</v>
      </c>
      <c r="M318" s="2">
        <v>3</v>
      </c>
      <c r="N318" s="7"/>
      <c r="O318" s="2">
        <v>870</v>
      </c>
      <c r="P318" s="2">
        <v>3</v>
      </c>
      <c r="Q318" s="7"/>
      <c r="R318" s="2">
        <v>3270</v>
      </c>
      <c r="S318" s="2">
        <v>12</v>
      </c>
      <c r="T318" s="7"/>
    </row>
    <row r="319" spans="1:20" x14ac:dyDescent="0.35">
      <c r="A319" t="s">
        <v>49</v>
      </c>
      <c r="B319" t="s">
        <v>97</v>
      </c>
      <c r="C319" t="s">
        <v>682</v>
      </c>
      <c r="E319" t="s">
        <v>683</v>
      </c>
      <c r="F319" s="2">
        <v>6480</v>
      </c>
      <c r="G319" s="2">
        <v>24</v>
      </c>
      <c r="H319" s="7"/>
      <c r="I319" s="2">
        <v>5670</v>
      </c>
      <c r="J319" s="2">
        <v>21</v>
      </c>
      <c r="K319" s="7"/>
      <c r="L319" s="2">
        <v>6480</v>
      </c>
      <c r="M319" s="2">
        <v>24</v>
      </c>
      <c r="N319" s="7"/>
      <c r="O319" s="2">
        <v>11310</v>
      </c>
      <c r="P319" s="2">
        <v>39</v>
      </c>
      <c r="Q319" s="7"/>
      <c r="R319" s="2">
        <v>29940</v>
      </c>
      <c r="S319" s="2">
        <v>108</v>
      </c>
      <c r="T319" s="7"/>
    </row>
    <row r="320" spans="1:20" x14ac:dyDescent="0.35">
      <c r="A320" t="s">
        <v>49</v>
      </c>
      <c r="B320" t="s">
        <v>97</v>
      </c>
      <c r="C320" t="s">
        <v>109</v>
      </c>
      <c r="E320" t="s">
        <v>684</v>
      </c>
      <c r="F320" s="2">
        <v>3240</v>
      </c>
      <c r="G320" s="2">
        <v>12</v>
      </c>
      <c r="H320" s="7"/>
      <c r="I320" s="2">
        <v>4050</v>
      </c>
      <c r="J320" s="2">
        <v>15</v>
      </c>
      <c r="K320" s="7"/>
      <c r="L320" s="2"/>
      <c r="M320" s="2"/>
      <c r="N320" s="7"/>
      <c r="O320" s="2">
        <v>1710</v>
      </c>
      <c r="P320" s="2">
        <v>6</v>
      </c>
      <c r="Q320" s="7"/>
      <c r="R320" s="2">
        <v>9000</v>
      </c>
      <c r="S320" s="2">
        <v>33</v>
      </c>
      <c r="T320" s="7"/>
    </row>
    <row r="321" spans="1:20" x14ac:dyDescent="0.35">
      <c r="A321" t="s">
        <v>49</v>
      </c>
      <c r="B321" t="s">
        <v>134</v>
      </c>
      <c r="C321" t="s">
        <v>135</v>
      </c>
      <c r="D321" t="s">
        <v>180</v>
      </c>
      <c r="E321" t="s">
        <v>685</v>
      </c>
      <c r="F321" s="2">
        <v>3240</v>
      </c>
      <c r="G321" s="2">
        <v>12</v>
      </c>
      <c r="H321" s="7"/>
      <c r="I321" s="2">
        <v>2430</v>
      </c>
      <c r="J321" s="2">
        <v>9</v>
      </c>
      <c r="K321" s="7"/>
      <c r="L321" s="2">
        <v>810</v>
      </c>
      <c r="M321" s="2">
        <v>3</v>
      </c>
      <c r="N321" s="7"/>
      <c r="O321" s="2">
        <v>3480</v>
      </c>
      <c r="P321" s="2">
        <v>12</v>
      </c>
      <c r="Q321" s="7"/>
      <c r="R321" s="2">
        <v>9960</v>
      </c>
      <c r="S321" s="2">
        <v>36</v>
      </c>
      <c r="T321" s="7"/>
    </row>
    <row r="322" spans="1:20" x14ac:dyDescent="0.35">
      <c r="A322" t="s">
        <v>49</v>
      </c>
      <c r="B322" t="s">
        <v>124</v>
      </c>
      <c r="C322" t="s">
        <v>125</v>
      </c>
      <c r="D322" t="s">
        <v>686</v>
      </c>
      <c r="E322" t="s">
        <v>687</v>
      </c>
      <c r="F322" s="2">
        <v>4860</v>
      </c>
      <c r="G322" s="2">
        <v>18</v>
      </c>
      <c r="H322" s="7"/>
      <c r="I322" s="2">
        <v>12150</v>
      </c>
      <c r="J322" s="2">
        <v>45</v>
      </c>
      <c r="K322" s="7"/>
      <c r="L322" s="2">
        <v>810</v>
      </c>
      <c r="M322" s="2">
        <v>3</v>
      </c>
      <c r="N322" s="7"/>
      <c r="O322" s="2">
        <v>3945</v>
      </c>
      <c r="P322" s="2">
        <v>9</v>
      </c>
      <c r="Q322" s="7"/>
      <c r="R322" s="2">
        <v>21765</v>
      </c>
      <c r="S322" s="2">
        <v>75</v>
      </c>
      <c r="T322" s="7"/>
    </row>
    <row r="323" spans="1:20" x14ac:dyDescent="0.35">
      <c r="A323" t="s">
        <v>49</v>
      </c>
      <c r="B323" t="s">
        <v>124</v>
      </c>
      <c r="C323" t="s">
        <v>125</v>
      </c>
      <c r="D323" t="s">
        <v>467</v>
      </c>
      <c r="E323" t="s">
        <v>688</v>
      </c>
      <c r="F323" s="2">
        <v>4050</v>
      </c>
      <c r="G323" s="2">
        <v>15</v>
      </c>
      <c r="H323" s="7"/>
      <c r="I323" s="2">
        <v>5670</v>
      </c>
      <c r="J323" s="2">
        <v>21</v>
      </c>
      <c r="K323" s="7"/>
      <c r="L323" s="2">
        <v>1620</v>
      </c>
      <c r="M323" s="2">
        <v>6</v>
      </c>
      <c r="N323" s="7"/>
      <c r="O323" s="2">
        <v>4350</v>
      </c>
      <c r="P323" s="2">
        <v>15</v>
      </c>
      <c r="Q323" s="7"/>
      <c r="R323" s="2">
        <v>15690</v>
      </c>
      <c r="S323" s="2">
        <v>57</v>
      </c>
      <c r="T323" s="7"/>
    </row>
    <row r="324" spans="1:20" x14ac:dyDescent="0.35">
      <c r="A324" t="s">
        <v>49</v>
      </c>
      <c r="B324" t="s">
        <v>131</v>
      </c>
      <c r="C324" t="s">
        <v>689</v>
      </c>
      <c r="D324" t="s">
        <v>375</v>
      </c>
      <c r="E324" t="s">
        <v>690</v>
      </c>
      <c r="F324" s="2"/>
      <c r="G324" s="2"/>
      <c r="H324" s="7"/>
      <c r="I324" s="2">
        <v>810</v>
      </c>
      <c r="J324" s="2">
        <v>3</v>
      </c>
      <c r="K324" s="7"/>
      <c r="L324" s="2">
        <v>810</v>
      </c>
      <c r="M324" s="2">
        <v>3</v>
      </c>
      <c r="N324" s="7"/>
      <c r="O324" s="2"/>
      <c r="P324" s="2"/>
      <c r="Q324" s="7"/>
      <c r="R324" s="2">
        <v>1620</v>
      </c>
      <c r="S324" s="2">
        <v>6</v>
      </c>
      <c r="T324" s="7"/>
    </row>
    <row r="325" spans="1:20" x14ac:dyDescent="0.35">
      <c r="A325" t="s">
        <v>49</v>
      </c>
      <c r="B325" t="s">
        <v>97</v>
      </c>
      <c r="C325" t="s">
        <v>106</v>
      </c>
      <c r="E325" t="s">
        <v>691</v>
      </c>
      <c r="F325" s="2">
        <v>4050</v>
      </c>
      <c r="G325" s="2">
        <v>15</v>
      </c>
      <c r="H325" s="7"/>
      <c r="I325" s="2">
        <v>11340</v>
      </c>
      <c r="J325" s="2">
        <v>42</v>
      </c>
      <c r="K325" s="7"/>
      <c r="L325" s="2">
        <v>4050</v>
      </c>
      <c r="M325" s="2">
        <v>15</v>
      </c>
      <c r="N325" s="7"/>
      <c r="O325" s="2">
        <v>4350</v>
      </c>
      <c r="P325" s="2">
        <v>15</v>
      </c>
      <c r="Q325" s="7"/>
      <c r="R325" s="2">
        <v>23790</v>
      </c>
      <c r="S325" s="2">
        <v>87</v>
      </c>
      <c r="T325" s="7"/>
    </row>
    <row r="326" spans="1:20" x14ac:dyDescent="0.35">
      <c r="A326" t="s">
        <v>49</v>
      </c>
      <c r="B326" t="s">
        <v>97</v>
      </c>
      <c r="C326" t="s">
        <v>106</v>
      </c>
      <c r="E326" t="s">
        <v>692</v>
      </c>
      <c r="F326" s="2">
        <v>1620</v>
      </c>
      <c r="G326" s="2">
        <v>6</v>
      </c>
      <c r="H326" s="7"/>
      <c r="I326" s="2">
        <v>5670</v>
      </c>
      <c r="J326" s="2">
        <v>21</v>
      </c>
      <c r="K326" s="7"/>
      <c r="L326" s="2">
        <v>4860</v>
      </c>
      <c r="M326" s="2">
        <v>18</v>
      </c>
      <c r="N326" s="7"/>
      <c r="O326" s="2">
        <v>1740</v>
      </c>
      <c r="P326" s="2">
        <v>6</v>
      </c>
      <c r="Q326" s="7"/>
      <c r="R326" s="2">
        <v>13890</v>
      </c>
      <c r="S326" s="2">
        <v>51</v>
      </c>
      <c r="T326" s="7"/>
    </row>
    <row r="327" spans="1:20" x14ac:dyDescent="0.35">
      <c r="A327" t="s">
        <v>49</v>
      </c>
      <c r="B327" t="s">
        <v>97</v>
      </c>
      <c r="C327" t="s">
        <v>113</v>
      </c>
      <c r="E327" t="s">
        <v>693</v>
      </c>
      <c r="F327" s="2">
        <v>3210</v>
      </c>
      <c r="G327" s="2">
        <v>12</v>
      </c>
      <c r="H327" s="7"/>
      <c r="I327" s="2">
        <v>5640</v>
      </c>
      <c r="J327" s="2">
        <v>21</v>
      </c>
      <c r="K327" s="7"/>
      <c r="L327" s="2">
        <v>2430</v>
      </c>
      <c r="M327" s="2">
        <v>9</v>
      </c>
      <c r="N327" s="7"/>
      <c r="O327" s="2">
        <v>6090</v>
      </c>
      <c r="P327" s="2">
        <v>21</v>
      </c>
      <c r="Q327" s="7"/>
      <c r="R327" s="2">
        <v>17370</v>
      </c>
      <c r="S327" s="2">
        <v>63</v>
      </c>
      <c r="T327" s="7"/>
    </row>
    <row r="328" spans="1:20" x14ac:dyDescent="0.35">
      <c r="A328" t="s">
        <v>49</v>
      </c>
      <c r="B328" t="s">
        <v>97</v>
      </c>
      <c r="C328" t="s">
        <v>109</v>
      </c>
      <c r="E328" t="s">
        <v>69</v>
      </c>
      <c r="F328" s="2">
        <v>2430</v>
      </c>
      <c r="G328" s="2">
        <v>9</v>
      </c>
      <c r="H328" s="7"/>
      <c r="I328" s="2">
        <v>5640</v>
      </c>
      <c r="J328" s="2">
        <v>21</v>
      </c>
      <c r="K328" s="7"/>
      <c r="L328" s="2">
        <v>2430</v>
      </c>
      <c r="M328" s="2">
        <v>9</v>
      </c>
      <c r="N328" s="7"/>
      <c r="O328" s="2">
        <v>1710</v>
      </c>
      <c r="P328" s="2">
        <v>6</v>
      </c>
      <c r="Q328" s="7"/>
      <c r="R328" s="2">
        <v>12210</v>
      </c>
      <c r="S328" s="2">
        <v>45</v>
      </c>
      <c r="T328" s="7"/>
    </row>
    <row r="329" spans="1:20" x14ac:dyDescent="0.35">
      <c r="A329" t="s">
        <v>49</v>
      </c>
      <c r="B329" t="s">
        <v>97</v>
      </c>
      <c r="C329" t="s">
        <v>317</v>
      </c>
      <c r="E329" t="s">
        <v>694</v>
      </c>
      <c r="F329" s="2"/>
      <c r="G329" s="2"/>
      <c r="H329" s="7"/>
      <c r="I329" s="2">
        <v>3240</v>
      </c>
      <c r="J329" s="2">
        <v>12</v>
      </c>
      <c r="K329" s="7"/>
      <c r="L329" s="2">
        <v>2430</v>
      </c>
      <c r="M329" s="2">
        <v>9</v>
      </c>
      <c r="N329" s="7"/>
      <c r="O329" s="2">
        <v>1740</v>
      </c>
      <c r="P329" s="2">
        <v>6</v>
      </c>
      <c r="Q329" s="7"/>
      <c r="R329" s="2">
        <v>7410</v>
      </c>
      <c r="S329" s="2">
        <v>27</v>
      </c>
      <c r="T329" s="7"/>
    </row>
    <row r="330" spans="1:20" x14ac:dyDescent="0.35">
      <c r="A330" t="s">
        <v>49</v>
      </c>
      <c r="B330" t="s">
        <v>131</v>
      </c>
      <c r="C330" t="s">
        <v>230</v>
      </c>
      <c r="D330" t="s">
        <v>141</v>
      </c>
      <c r="E330" t="s">
        <v>695</v>
      </c>
      <c r="F330" s="2"/>
      <c r="G330" s="2"/>
      <c r="H330" s="7"/>
      <c r="I330" s="2"/>
      <c r="J330" s="2"/>
      <c r="K330" s="7"/>
      <c r="L330" s="2">
        <v>2430</v>
      </c>
      <c r="M330" s="2">
        <v>9</v>
      </c>
      <c r="N330" s="7"/>
      <c r="O330" s="2">
        <v>3480</v>
      </c>
      <c r="P330" s="2">
        <v>12</v>
      </c>
      <c r="Q330" s="7"/>
      <c r="R330" s="2">
        <v>5910</v>
      </c>
      <c r="S330" s="2">
        <v>21</v>
      </c>
      <c r="T330" s="7"/>
    </row>
    <row r="331" spans="1:20" x14ac:dyDescent="0.35">
      <c r="A331" t="s">
        <v>49</v>
      </c>
      <c r="B331" t="s">
        <v>131</v>
      </c>
      <c r="C331" t="s">
        <v>230</v>
      </c>
      <c r="D331" t="s">
        <v>696</v>
      </c>
      <c r="E331" t="s">
        <v>697</v>
      </c>
      <c r="F331" s="2"/>
      <c r="G331" s="2"/>
      <c r="H331" s="7"/>
      <c r="I331" s="2">
        <v>5670</v>
      </c>
      <c r="J331" s="2">
        <v>21</v>
      </c>
      <c r="K331" s="7"/>
      <c r="L331" s="2">
        <v>1620</v>
      </c>
      <c r="M331" s="2">
        <v>6</v>
      </c>
      <c r="N331" s="7"/>
      <c r="O331" s="2">
        <v>1740</v>
      </c>
      <c r="P331" s="2">
        <v>6</v>
      </c>
      <c r="Q331" s="7"/>
      <c r="R331" s="2">
        <v>9030</v>
      </c>
      <c r="S331" s="2">
        <v>33</v>
      </c>
      <c r="T331" s="7"/>
    </row>
    <row r="332" spans="1:20" x14ac:dyDescent="0.35">
      <c r="A332" t="s">
        <v>49</v>
      </c>
      <c r="B332" t="s">
        <v>265</v>
      </c>
      <c r="C332" t="s">
        <v>698</v>
      </c>
      <c r="D332" t="s">
        <v>175</v>
      </c>
      <c r="E332" t="s">
        <v>699</v>
      </c>
      <c r="F332" s="2">
        <v>7290</v>
      </c>
      <c r="G332" s="2">
        <v>27</v>
      </c>
      <c r="H332" s="7"/>
      <c r="I332" s="2">
        <v>3240</v>
      </c>
      <c r="J332" s="2">
        <v>12</v>
      </c>
      <c r="K332" s="7"/>
      <c r="L332" s="2">
        <v>4860</v>
      </c>
      <c r="M332" s="2">
        <v>18</v>
      </c>
      <c r="N332" s="7"/>
      <c r="O332" s="2">
        <v>6090</v>
      </c>
      <c r="P332" s="2">
        <v>21</v>
      </c>
      <c r="Q332" s="7"/>
      <c r="R332" s="2">
        <v>21480</v>
      </c>
      <c r="S332" s="2">
        <v>78</v>
      </c>
      <c r="T332" s="7"/>
    </row>
    <row r="333" spans="1:20" x14ac:dyDescent="0.35">
      <c r="A333" t="s">
        <v>49</v>
      </c>
      <c r="B333" t="s">
        <v>134</v>
      </c>
      <c r="C333" t="s">
        <v>135</v>
      </c>
      <c r="D333" t="s">
        <v>294</v>
      </c>
      <c r="E333" t="s">
        <v>700</v>
      </c>
      <c r="F333" s="2">
        <v>1620</v>
      </c>
      <c r="G333" s="2">
        <v>6</v>
      </c>
      <c r="H333" s="7"/>
      <c r="I333" s="2">
        <v>21060</v>
      </c>
      <c r="J333" s="2">
        <v>78</v>
      </c>
      <c r="K333" s="7"/>
      <c r="L333" s="2">
        <v>4860</v>
      </c>
      <c r="M333" s="2">
        <v>18</v>
      </c>
      <c r="N333" s="7"/>
      <c r="O333" s="2">
        <v>12180</v>
      </c>
      <c r="P333" s="2">
        <v>42</v>
      </c>
      <c r="Q333" s="7"/>
      <c r="R333" s="2">
        <v>39720</v>
      </c>
      <c r="S333" s="2">
        <v>144</v>
      </c>
      <c r="T333" s="7"/>
    </row>
    <row r="334" spans="1:20" x14ac:dyDescent="0.35">
      <c r="A334" t="s">
        <v>49</v>
      </c>
      <c r="B334" t="s">
        <v>97</v>
      </c>
      <c r="C334" t="s">
        <v>164</v>
      </c>
      <c r="E334" t="s">
        <v>701</v>
      </c>
      <c r="F334" s="2">
        <v>6600</v>
      </c>
      <c r="G334" s="2">
        <v>24</v>
      </c>
      <c r="H334" s="7"/>
      <c r="I334" s="2">
        <v>11340</v>
      </c>
      <c r="J334" s="2">
        <v>42</v>
      </c>
      <c r="K334" s="7"/>
      <c r="L334" s="2">
        <v>7260</v>
      </c>
      <c r="M334" s="2">
        <v>27</v>
      </c>
      <c r="N334" s="7"/>
      <c r="O334" s="2">
        <v>3480</v>
      </c>
      <c r="P334" s="2">
        <v>12</v>
      </c>
      <c r="Q334" s="7"/>
      <c r="R334" s="2">
        <v>28680</v>
      </c>
      <c r="S334" s="2">
        <v>105</v>
      </c>
      <c r="T334" s="7"/>
    </row>
    <row r="335" spans="1:20" x14ac:dyDescent="0.35">
      <c r="A335" t="s">
        <v>49</v>
      </c>
      <c r="B335" t="s">
        <v>97</v>
      </c>
      <c r="C335" t="s">
        <v>110</v>
      </c>
      <c r="E335" t="s">
        <v>70</v>
      </c>
      <c r="F335" s="2">
        <v>6870</v>
      </c>
      <c r="G335" s="2">
        <v>21</v>
      </c>
      <c r="H335" s="7"/>
      <c r="I335" s="2">
        <v>9720</v>
      </c>
      <c r="J335" s="2">
        <v>36</v>
      </c>
      <c r="K335" s="7"/>
      <c r="L335" s="2">
        <v>4860</v>
      </c>
      <c r="M335" s="2">
        <v>18</v>
      </c>
      <c r="N335" s="7"/>
      <c r="O335" s="2">
        <v>4785</v>
      </c>
      <c r="P335" s="2">
        <v>12</v>
      </c>
      <c r="Q335" s="7"/>
      <c r="R335" s="2">
        <v>26235</v>
      </c>
      <c r="S335" s="2">
        <v>87</v>
      </c>
      <c r="T335" s="7"/>
    </row>
    <row r="336" spans="1:20" x14ac:dyDescent="0.35">
      <c r="A336" t="s">
        <v>49</v>
      </c>
      <c r="B336" t="s">
        <v>124</v>
      </c>
      <c r="C336" t="s">
        <v>125</v>
      </c>
      <c r="D336" t="s">
        <v>142</v>
      </c>
      <c r="E336" t="s">
        <v>702</v>
      </c>
      <c r="F336" s="2">
        <v>3720</v>
      </c>
      <c r="G336" s="2">
        <v>9</v>
      </c>
      <c r="H336" s="7"/>
      <c r="I336" s="2">
        <v>4050</v>
      </c>
      <c r="J336" s="2">
        <v>15</v>
      </c>
      <c r="K336" s="7"/>
      <c r="L336" s="2">
        <v>1620</v>
      </c>
      <c r="M336" s="2">
        <v>6</v>
      </c>
      <c r="N336" s="7"/>
      <c r="O336" s="2">
        <v>6090</v>
      </c>
      <c r="P336" s="2">
        <v>21</v>
      </c>
      <c r="Q336" s="7"/>
      <c r="R336" s="2">
        <v>15480</v>
      </c>
      <c r="S336" s="2">
        <v>51</v>
      </c>
      <c r="T336" s="7"/>
    </row>
    <row r="337" spans="1:20" x14ac:dyDescent="0.35">
      <c r="A337" t="s">
        <v>49</v>
      </c>
      <c r="B337" t="s">
        <v>97</v>
      </c>
      <c r="C337" t="s">
        <v>111</v>
      </c>
      <c r="E337" t="s">
        <v>71</v>
      </c>
      <c r="F337" s="2"/>
      <c r="G337" s="2"/>
      <c r="H337" s="7"/>
      <c r="I337" s="2">
        <v>810</v>
      </c>
      <c r="J337" s="2">
        <v>3</v>
      </c>
      <c r="K337" s="7"/>
      <c r="L337" s="2"/>
      <c r="M337" s="2"/>
      <c r="N337" s="7"/>
      <c r="O337" s="2"/>
      <c r="P337" s="2"/>
      <c r="Q337" s="7"/>
      <c r="R337" s="2">
        <v>810</v>
      </c>
      <c r="S337" s="2">
        <v>3</v>
      </c>
      <c r="T337" s="7"/>
    </row>
    <row r="338" spans="1:20" x14ac:dyDescent="0.35">
      <c r="A338" t="s">
        <v>49</v>
      </c>
      <c r="B338" t="s">
        <v>97</v>
      </c>
      <c r="C338" t="s">
        <v>171</v>
      </c>
      <c r="E338" t="s">
        <v>619</v>
      </c>
      <c r="F338" s="2">
        <v>2430</v>
      </c>
      <c r="G338" s="2">
        <v>9</v>
      </c>
      <c r="H338" s="7"/>
      <c r="I338" s="2">
        <v>6480</v>
      </c>
      <c r="J338" s="2">
        <v>24</v>
      </c>
      <c r="K338" s="7"/>
      <c r="L338" s="2">
        <v>810</v>
      </c>
      <c r="M338" s="2">
        <v>3</v>
      </c>
      <c r="N338" s="7"/>
      <c r="O338" s="2">
        <v>6960</v>
      </c>
      <c r="P338" s="2">
        <v>24</v>
      </c>
      <c r="Q338" s="7"/>
      <c r="R338" s="2">
        <v>16680</v>
      </c>
      <c r="S338" s="2">
        <v>60</v>
      </c>
      <c r="T338" s="7"/>
    </row>
    <row r="339" spans="1:20" x14ac:dyDescent="0.35">
      <c r="A339" t="s">
        <v>49</v>
      </c>
      <c r="B339" t="s">
        <v>97</v>
      </c>
      <c r="C339" t="s">
        <v>112</v>
      </c>
      <c r="E339" t="s">
        <v>72</v>
      </c>
      <c r="F339" s="2">
        <v>810</v>
      </c>
      <c r="G339" s="2">
        <v>3</v>
      </c>
      <c r="H339" s="7"/>
      <c r="I339" s="2">
        <v>15360</v>
      </c>
      <c r="J339" s="2">
        <v>57</v>
      </c>
      <c r="K339" s="7"/>
      <c r="L339" s="2">
        <v>8520</v>
      </c>
      <c r="M339" s="2">
        <v>27</v>
      </c>
      <c r="N339" s="7"/>
      <c r="O339" s="2">
        <v>6090</v>
      </c>
      <c r="P339" s="2">
        <v>21</v>
      </c>
      <c r="Q339" s="7"/>
      <c r="R339" s="2">
        <v>30780</v>
      </c>
      <c r="S339" s="2">
        <v>108</v>
      </c>
      <c r="T339" s="7"/>
    </row>
    <row r="340" spans="1:20" x14ac:dyDescent="0.35">
      <c r="A340" t="s">
        <v>49</v>
      </c>
      <c r="B340" t="s">
        <v>97</v>
      </c>
      <c r="C340" t="s">
        <v>447</v>
      </c>
      <c r="E340" t="s">
        <v>703</v>
      </c>
      <c r="F340" s="2"/>
      <c r="G340" s="2"/>
      <c r="H340" s="7"/>
      <c r="I340" s="2">
        <v>810</v>
      </c>
      <c r="J340" s="2">
        <v>3</v>
      </c>
      <c r="K340" s="7"/>
      <c r="L340" s="2"/>
      <c r="M340" s="2"/>
      <c r="N340" s="7"/>
      <c r="O340" s="2"/>
      <c r="P340" s="2"/>
      <c r="Q340" s="7"/>
      <c r="R340" s="2">
        <v>810</v>
      </c>
      <c r="S340" s="2">
        <v>3</v>
      </c>
      <c r="T340" s="7"/>
    </row>
    <row r="341" spans="1:20" x14ac:dyDescent="0.35">
      <c r="A341" t="s">
        <v>49</v>
      </c>
      <c r="B341" t="s">
        <v>131</v>
      </c>
      <c r="C341" t="s">
        <v>230</v>
      </c>
      <c r="D341" t="s">
        <v>704</v>
      </c>
      <c r="E341" t="s">
        <v>705</v>
      </c>
      <c r="F341" s="2">
        <v>810</v>
      </c>
      <c r="G341" s="2">
        <v>3</v>
      </c>
      <c r="H341" s="7"/>
      <c r="I341" s="2">
        <v>4860</v>
      </c>
      <c r="J341" s="2">
        <v>18</v>
      </c>
      <c r="K341" s="7"/>
      <c r="L341" s="2">
        <v>4050</v>
      </c>
      <c r="M341" s="2">
        <v>15</v>
      </c>
      <c r="N341" s="7"/>
      <c r="O341" s="2">
        <v>3480</v>
      </c>
      <c r="P341" s="2">
        <v>12</v>
      </c>
      <c r="Q341" s="7"/>
      <c r="R341" s="2">
        <v>13200</v>
      </c>
      <c r="S341" s="2">
        <v>48</v>
      </c>
      <c r="T341" s="7"/>
    </row>
    <row r="342" spans="1:20" x14ac:dyDescent="0.35">
      <c r="A342" t="s">
        <v>49</v>
      </c>
      <c r="B342" t="s">
        <v>265</v>
      </c>
      <c r="C342" t="s">
        <v>511</v>
      </c>
      <c r="E342" t="s">
        <v>706</v>
      </c>
      <c r="F342" s="2">
        <v>13170</v>
      </c>
      <c r="G342" s="2">
        <v>48</v>
      </c>
      <c r="H342" s="7"/>
      <c r="I342" s="2">
        <v>34830</v>
      </c>
      <c r="J342" s="2">
        <v>129</v>
      </c>
      <c r="K342" s="7"/>
      <c r="L342" s="2">
        <v>26730</v>
      </c>
      <c r="M342" s="2">
        <v>99</v>
      </c>
      <c r="N342" s="7"/>
      <c r="O342" s="2">
        <v>24300</v>
      </c>
      <c r="P342" s="2">
        <v>84</v>
      </c>
      <c r="Q342" s="7"/>
      <c r="R342" s="2">
        <v>99030</v>
      </c>
      <c r="S342" s="2">
        <v>360</v>
      </c>
      <c r="T342" s="7"/>
    </row>
    <row r="343" spans="1:20" x14ac:dyDescent="0.35">
      <c r="A343" t="s">
        <v>49</v>
      </c>
      <c r="B343" t="s">
        <v>97</v>
      </c>
      <c r="C343" t="s">
        <v>437</v>
      </c>
      <c r="E343" t="s">
        <v>707</v>
      </c>
      <c r="F343" s="2">
        <v>4860</v>
      </c>
      <c r="G343" s="2">
        <v>18</v>
      </c>
      <c r="H343" s="7"/>
      <c r="I343" s="2">
        <v>17010</v>
      </c>
      <c r="J343" s="2">
        <v>63</v>
      </c>
      <c r="K343" s="7"/>
      <c r="L343" s="2">
        <v>11340</v>
      </c>
      <c r="M343" s="2">
        <v>42</v>
      </c>
      <c r="N343" s="7"/>
      <c r="O343" s="2">
        <v>7770</v>
      </c>
      <c r="P343" s="2">
        <v>27</v>
      </c>
      <c r="Q343" s="7"/>
      <c r="R343" s="2">
        <v>40980</v>
      </c>
      <c r="S343" s="2">
        <v>150</v>
      </c>
      <c r="T343" s="7"/>
    </row>
    <row r="344" spans="1:20" x14ac:dyDescent="0.35">
      <c r="A344" t="s">
        <v>49</v>
      </c>
      <c r="B344" t="s">
        <v>97</v>
      </c>
      <c r="C344" t="s">
        <v>113</v>
      </c>
      <c r="E344" t="s">
        <v>73</v>
      </c>
      <c r="F344" s="2">
        <v>7980</v>
      </c>
      <c r="G344" s="2">
        <v>30</v>
      </c>
      <c r="H344" s="7"/>
      <c r="I344" s="2">
        <v>18210</v>
      </c>
      <c r="J344" s="2">
        <v>63</v>
      </c>
      <c r="K344" s="7"/>
      <c r="L344" s="2">
        <v>15240</v>
      </c>
      <c r="M344" s="2">
        <v>57</v>
      </c>
      <c r="N344" s="7"/>
      <c r="O344" s="2">
        <v>25665</v>
      </c>
      <c r="P344" s="2">
        <v>84</v>
      </c>
      <c r="Q344" s="7"/>
      <c r="R344" s="2">
        <v>67095</v>
      </c>
      <c r="S344" s="2">
        <v>234</v>
      </c>
      <c r="T344" s="7"/>
    </row>
    <row r="345" spans="1:20" x14ac:dyDescent="0.35">
      <c r="A345" t="s">
        <v>49</v>
      </c>
      <c r="B345" t="s">
        <v>97</v>
      </c>
      <c r="C345" t="s">
        <v>114</v>
      </c>
      <c r="E345" t="s">
        <v>74</v>
      </c>
      <c r="F345" s="2">
        <v>3240</v>
      </c>
      <c r="G345" s="2">
        <v>12</v>
      </c>
      <c r="H345" s="7"/>
      <c r="I345" s="2">
        <v>14580</v>
      </c>
      <c r="J345" s="2">
        <v>54</v>
      </c>
      <c r="K345" s="7"/>
      <c r="L345" s="2">
        <v>8910</v>
      </c>
      <c r="M345" s="2">
        <v>33</v>
      </c>
      <c r="N345" s="7"/>
      <c r="O345" s="2">
        <v>8295</v>
      </c>
      <c r="P345" s="2">
        <v>24</v>
      </c>
      <c r="Q345" s="7"/>
      <c r="R345" s="2">
        <v>35025</v>
      </c>
      <c r="S345" s="2">
        <v>123</v>
      </c>
      <c r="T345" s="7"/>
    </row>
    <row r="346" spans="1:20" x14ac:dyDescent="0.35">
      <c r="A346" t="s">
        <v>49</v>
      </c>
      <c r="B346" t="s">
        <v>97</v>
      </c>
      <c r="C346" t="s">
        <v>171</v>
      </c>
      <c r="E346" t="s">
        <v>708</v>
      </c>
      <c r="F346" s="2"/>
      <c r="G346" s="2"/>
      <c r="H346" s="7"/>
      <c r="I346" s="2">
        <v>3240</v>
      </c>
      <c r="J346" s="2">
        <v>12</v>
      </c>
      <c r="K346" s="7"/>
      <c r="L346" s="2">
        <v>810</v>
      </c>
      <c r="M346" s="2">
        <v>3</v>
      </c>
      <c r="N346" s="7"/>
      <c r="O346" s="2">
        <v>3480</v>
      </c>
      <c r="P346" s="2">
        <v>12</v>
      </c>
      <c r="Q346" s="7"/>
      <c r="R346" s="2">
        <v>7530</v>
      </c>
      <c r="S346" s="2">
        <v>27</v>
      </c>
      <c r="T346" s="7"/>
    </row>
    <row r="347" spans="1:20" x14ac:dyDescent="0.35">
      <c r="A347" t="s">
        <v>49</v>
      </c>
      <c r="B347" t="s">
        <v>97</v>
      </c>
      <c r="C347" t="s">
        <v>105</v>
      </c>
      <c r="E347" t="s">
        <v>75</v>
      </c>
      <c r="F347" s="2">
        <v>14370</v>
      </c>
      <c r="G347" s="2">
        <v>48</v>
      </c>
      <c r="H347" s="7"/>
      <c r="I347" s="2">
        <v>25050</v>
      </c>
      <c r="J347" s="2">
        <v>87</v>
      </c>
      <c r="K347" s="7"/>
      <c r="L347" s="2">
        <v>12870</v>
      </c>
      <c r="M347" s="2">
        <v>48</v>
      </c>
      <c r="N347" s="7"/>
      <c r="O347" s="2">
        <v>21000</v>
      </c>
      <c r="P347" s="2">
        <v>54</v>
      </c>
      <c r="Q347" s="7"/>
      <c r="R347" s="2">
        <v>73290</v>
      </c>
      <c r="S347" s="2">
        <v>237</v>
      </c>
      <c r="T347" s="7"/>
    </row>
    <row r="348" spans="1:20" x14ac:dyDescent="0.35">
      <c r="A348" t="s">
        <v>49</v>
      </c>
      <c r="B348" t="s">
        <v>97</v>
      </c>
      <c r="C348" t="s">
        <v>101</v>
      </c>
      <c r="E348" t="s">
        <v>76</v>
      </c>
      <c r="F348" s="2">
        <v>7320</v>
      </c>
      <c r="G348" s="2">
        <v>18</v>
      </c>
      <c r="H348" s="7"/>
      <c r="I348" s="2">
        <v>17160</v>
      </c>
      <c r="J348" s="2">
        <v>54</v>
      </c>
      <c r="K348" s="7"/>
      <c r="L348" s="2">
        <v>11250</v>
      </c>
      <c r="M348" s="2">
        <v>42</v>
      </c>
      <c r="N348" s="7"/>
      <c r="O348" s="2">
        <v>26040</v>
      </c>
      <c r="P348" s="2">
        <v>90</v>
      </c>
      <c r="Q348" s="7"/>
      <c r="R348" s="2">
        <v>61770</v>
      </c>
      <c r="S348" s="2">
        <v>204</v>
      </c>
      <c r="T348" s="7"/>
    </row>
    <row r="349" spans="1:20" x14ac:dyDescent="0.35">
      <c r="A349" t="s">
        <v>49</v>
      </c>
      <c r="B349" t="s">
        <v>97</v>
      </c>
      <c r="C349" t="s">
        <v>573</v>
      </c>
      <c r="E349" t="s">
        <v>709</v>
      </c>
      <c r="F349" s="2">
        <v>4830</v>
      </c>
      <c r="G349" s="2">
        <v>18</v>
      </c>
      <c r="H349" s="7"/>
      <c r="I349" s="2">
        <v>12120</v>
      </c>
      <c r="J349" s="2">
        <v>45</v>
      </c>
      <c r="K349" s="7"/>
      <c r="L349" s="2">
        <v>12930</v>
      </c>
      <c r="M349" s="2">
        <v>48</v>
      </c>
      <c r="N349" s="7"/>
      <c r="O349" s="2">
        <v>11310</v>
      </c>
      <c r="P349" s="2">
        <v>39</v>
      </c>
      <c r="Q349" s="7"/>
      <c r="R349" s="2">
        <v>41190</v>
      </c>
      <c r="S349" s="2">
        <v>150</v>
      </c>
      <c r="T349" s="7"/>
    </row>
    <row r="350" spans="1:20" x14ac:dyDescent="0.35">
      <c r="A350" t="s">
        <v>49</v>
      </c>
      <c r="B350" t="s">
        <v>237</v>
      </c>
      <c r="C350" t="s">
        <v>238</v>
      </c>
      <c r="D350" t="s">
        <v>146</v>
      </c>
      <c r="E350" t="s">
        <v>710</v>
      </c>
      <c r="F350" s="2"/>
      <c r="G350" s="2"/>
      <c r="H350" s="7"/>
      <c r="I350" s="2"/>
      <c r="J350" s="2"/>
      <c r="K350" s="7"/>
      <c r="L350" s="2">
        <v>4050</v>
      </c>
      <c r="M350" s="2">
        <v>15</v>
      </c>
      <c r="N350" s="7"/>
      <c r="O350" s="2">
        <v>1740</v>
      </c>
      <c r="P350" s="2">
        <v>6</v>
      </c>
      <c r="Q350" s="7"/>
      <c r="R350" s="2">
        <v>5790</v>
      </c>
      <c r="S350" s="2">
        <v>21</v>
      </c>
      <c r="T350" s="7"/>
    </row>
    <row r="351" spans="1:20" x14ac:dyDescent="0.35">
      <c r="A351" t="s">
        <v>49</v>
      </c>
      <c r="B351" t="s">
        <v>97</v>
      </c>
      <c r="C351" t="s">
        <v>711</v>
      </c>
      <c r="E351" t="s">
        <v>712</v>
      </c>
      <c r="F351" s="2">
        <v>1620</v>
      </c>
      <c r="G351" s="2">
        <v>6</v>
      </c>
      <c r="H351" s="7"/>
      <c r="I351" s="2">
        <v>4050</v>
      </c>
      <c r="J351" s="2">
        <v>15</v>
      </c>
      <c r="K351" s="7"/>
      <c r="L351" s="2">
        <v>810</v>
      </c>
      <c r="M351" s="2">
        <v>3</v>
      </c>
      <c r="N351" s="7"/>
      <c r="O351" s="2">
        <v>870</v>
      </c>
      <c r="P351" s="2">
        <v>3</v>
      </c>
      <c r="Q351" s="7"/>
      <c r="R351" s="2">
        <v>7350</v>
      </c>
      <c r="S351" s="2">
        <v>27</v>
      </c>
      <c r="T351" s="7"/>
    </row>
    <row r="352" spans="1:20" x14ac:dyDescent="0.35">
      <c r="A352" t="s">
        <v>49</v>
      </c>
      <c r="B352" t="s">
        <v>134</v>
      </c>
      <c r="C352" t="s">
        <v>135</v>
      </c>
      <c r="D352" t="s">
        <v>175</v>
      </c>
      <c r="E352" t="s">
        <v>713</v>
      </c>
      <c r="F352" s="2">
        <v>3240</v>
      </c>
      <c r="G352" s="2">
        <v>12</v>
      </c>
      <c r="H352" s="7"/>
      <c r="I352" s="2">
        <v>3240</v>
      </c>
      <c r="J352" s="2">
        <v>12</v>
      </c>
      <c r="K352" s="7"/>
      <c r="L352" s="2">
        <v>3240</v>
      </c>
      <c r="M352" s="2">
        <v>12</v>
      </c>
      <c r="N352" s="7"/>
      <c r="O352" s="2">
        <v>3480</v>
      </c>
      <c r="P352" s="2">
        <v>12</v>
      </c>
      <c r="Q352" s="7"/>
      <c r="R352" s="2">
        <v>13200</v>
      </c>
      <c r="S352" s="2">
        <v>48</v>
      </c>
      <c r="T352" s="7"/>
    </row>
    <row r="353" spans="1:20" x14ac:dyDescent="0.35">
      <c r="A353" t="s">
        <v>49</v>
      </c>
      <c r="B353" t="s">
        <v>97</v>
      </c>
      <c r="C353" t="s">
        <v>113</v>
      </c>
      <c r="E353" t="s">
        <v>77</v>
      </c>
      <c r="F353" s="2"/>
      <c r="G353" s="2"/>
      <c r="H353" s="7"/>
      <c r="I353" s="2">
        <v>3240</v>
      </c>
      <c r="J353" s="2">
        <v>12</v>
      </c>
      <c r="K353" s="7"/>
      <c r="L353" s="2"/>
      <c r="M353" s="2"/>
      <c r="N353" s="7"/>
      <c r="O353" s="2">
        <v>2610</v>
      </c>
      <c r="P353" s="2">
        <v>9</v>
      </c>
      <c r="Q353" s="7"/>
      <c r="R353" s="2">
        <v>5850</v>
      </c>
      <c r="S353" s="2">
        <v>21</v>
      </c>
      <c r="T353" s="7"/>
    </row>
    <row r="354" spans="1:20" x14ac:dyDescent="0.35">
      <c r="A354" t="s">
        <v>49</v>
      </c>
      <c r="B354" t="s">
        <v>97</v>
      </c>
      <c r="C354" t="s">
        <v>115</v>
      </c>
      <c r="E354" t="s">
        <v>78</v>
      </c>
      <c r="F354" s="2">
        <v>4050</v>
      </c>
      <c r="G354" s="2">
        <v>15</v>
      </c>
      <c r="H354" s="7"/>
      <c r="I354" s="2">
        <v>14400</v>
      </c>
      <c r="J354" s="2">
        <v>39</v>
      </c>
      <c r="K354" s="7"/>
      <c r="L354" s="2">
        <v>4860</v>
      </c>
      <c r="M354" s="2">
        <v>18</v>
      </c>
      <c r="N354" s="7"/>
      <c r="O354" s="2">
        <v>6960</v>
      </c>
      <c r="P354" s="2">
        <v>24</v>
      </c>
      <c r="Q354" s="7"/>
      <c r="R354" s="2">
        <v>30270</v>
      </c>
      <c r="S354" s="2">
        <v>96</v>
      </c>
      <c r="T354" s="7"/>
    </row>
    <row r="355" spans="1:20" x14ac:dyDescent="0.35">
      <c r="A355" t="s">
        <v>49</v>
      </c>
      <c r="B355" t="s">
        <v>124</v>
      </c>
      <c r="C355" t="s">
        <v>125</v>
      </c>
      <c r="D355" t="s">
        <v>144</v>
      </c>
      <c r="E355" t="s">
        <v>442</v>
      </c>
      <c r="F355" s="2">
        <v>10470</v>
      </c>
      <c r="G355" s="2">
        <v>39</v>
      </c>
      <c r="H355" s="7"/>
      <c r="I355" s="2">
        <v>17490</v>
      </c>
      <c r="J355" s="2">
        <v>60</v>
      </c>
      <c r="K355" s="7"/>
      <c r="L355" s="2">
        <v>7260</v>
      </c>
      <c r="M355" s="2">
        <v>27</v>
      </c>
      <c r="N355" s="7"/>
      <c r="O355" s="2">
        <v>25260</v>
      </c>
      <c r="P355" s="2">
        <v>78</v>
      </c>
      <c r="Q355" s="7"/>
      <c r="R355" s="2">
        <v>60480</v>
      </c>
      <c r="S355" s="2">
        <v>204</v>
      </c>
      <c r="T355" s="7"/>
    </row>
    <row r="356" spans="1:20" x14ac:dyDescent="0.35">
      <c r="A356" t="s">
        <v>49</v>
      </c>
      <c r="B356" t="s">
        <v>97</v>
      </c>
      <c r="C356" t="s">
        <v>714</v>
      </c>
      <c r="E356" t="s">
        <v>715</v>
      </c>
      <c r="F356" s="2"/>
      <c r="G356" s="2"/>
      <c r="H356" s="7"/>
      <c r="I356" s="2">
        <v>810</v>
      </c>
      <c r="J356" s="2">
        <v>3</v>
      </c>
      <c r="K356" s="7"/>
      <c r="L356" s="2">
        <v>810</v>
      </c>
      <c r="M356" s="2">
        <v>3</v>
      </c>
      <c r="N356" s="7"/>
      <c r="O356" s="2">
        <v>2610</v>
      </c>
      <c r="P356" s="2">
        <v>9</v>
      </c>
      <c r="Q356" s="7"/>
      <c r="R356" s="2">
        <v>4230</v>
      </c>
      <c r="S356" s="2">
        <v>15</v>
      </c>
      <c r="T356" s="7"/>
    </row>
    <row r="357" spans="1:20" x14ac:dyDescent="0.35">
      <c r="A357" t="s">
        <v>49</v>
      </c>
      <c r="B357" t="s">
        <v>97</v>
      </c>
      <c r="C357" t="s">
        <v>540</v>
      </c>
      <c r="E357" t="s">
        <v>716</v>
      </c>
      <c r="F357" s="2">
        <v>3240</v>
      </c>
      <c r="G357" s="2">
        <v>12</v>
      </c>
      <c r="H357" s="7"/>
      <c r="I357" s="2">
        <v>2430</v>
      </c>
      <c r="J357" s="2">
        <v>9</v>
      </c>
      <c r="K357" s="7"/>
      <c r="L357" s="2">
        <v>4770</v>
      </c>
      <c r="M357" s="2">
        <v>18</v>
      </c>
      <c r="N357" s="7"/>
      <c r="O357" s="2">
        <v>6960</v>
      </c>
      <c r="P357" s="2">
        <v>24</v>
      </c>
      <c r="Q357" s="7"/>
      <c r="R357" s="2">
        <v>17400</v>
      </c>
      <c r="S357" s="2">
        <v>63</v>
      </c>
      <c r="T357" s="7"/>
    </row>
    <row r="358" spans="1:20" x14ac:dyDescent="0.35">
      <c r="A358" t="s">
        <v>49</v>
      </c>
      <c r="B358" t="s">
        <v>97</v>
      </c>
      <c r="C358" t="s">
        <v>303</v>
      </c>
      <c r="E358" t="s">
        <v>717</v>
      </c>
      <c r="F358" s="2">
        <v>1620</v>
      </c>
      <c r="G358" s="2">
        <v>6</v>
      </c>
      <c r="H358" s="7"/>
      <c r="I358" s="2">
        <v>8910</v>
      </c>
      <c r="J358" s="2">
        <v>33</v>
      </c>
      <c r="K358" s="7"/>
      <c r="L358" s="2">
        <v>4050</v>
      </c>
      <c r="M358" s="2">
        <v>15</v>
      </c>
      <c r="N358" s="7"/>
      <c r="O358" s="2">
        <v>3480</v>
      </c>
      <c r="P358" s="2">
        <v>12</v>
      </c>
      <c r="Q358" s="7"/>
      <c r="R358" s="2">
        <v>18060</v>
      </c>
      <c r="S358" s="2">
        <v>66</v>
      </c>
      <c r="T358" s="7"/>
    </row>
    <row r="359" spans="1:20" x14ac:dyDescent="0.35">
      <c r="A359" t="s">
        <v>49</v>
      </c>
      <c r="B359" t="s">
        <v>131</v>
      </c>
      <c r="C359" t="s">
        <v>479</v>
      </c>
      <c r="D359" t="s">
        <v>718</v>
      </c>
      <c r="E359" t="s">
        <v>719</v>
      </c>
      <c r="F359" s="2">
        <v>810</v>
      </c>
      <c r="G359" s="2">
        <v>3</v>
      </c>
      <c r="H359" s="7"/>
      <c r="I359" s="2">
        <v>4050</v>
      </c>
      <c r="J359" s="2">
        <v>15</v>
      </c>
      <c r="K359" s="7"/>
      <c r="L359" s="2">
        <v>1620</v>
      </c>
      <c r="M359" s="2">
        <v>6</v>
      </c>
      <c r="N359" s="7"/>
      <c r="O359" s="2">
        <v>6090</v>
      </c>
      <c r="P359" s="2">
        <v>21</v>
      </c>
      <c r="Q359" s="7"/>
      <c r="R359" s="2">
        <v>12570</v>
      </c>
      <c r="S359" s="2">
        <v>45</v>
      </c>
      <c r="T359" s="7"/>
    </row>
    <row r="360" spans="1:20" x14ac:dyDescent="0.35">
      <c r="A360" t="s">
        <v>49</v>
      </c>
      <c r="B360" t="s">
        <v>97</v>
      </c>
      <c r="C360" t="s">
        <v>355</v>
      </c>
      <c r="E360" t="s">
        <v>720</v>
      </c>
      <c r="F360" s="2"/>
      <c r="G360" s="2"/>
      <c r="H360" s="7"/>
      <c r="I360" s="2">
        <v>4050</v>
      </c>
      <c r="J360" s="2">
        <v>15</v>
      </c>
      <c r="K360" s="7"/>
      <c r="L360" s="2">
        <v>5610</v>
      </c>
      <c r="M360" s="2">
        <v>21</v>
      </c>
      <c r="N360" s="7"/>
      <c r="O360" s="2">
        <v>6090</v>
      </c>
      <c r="P360" s="2">
        <v>21</v>
      </c>
      <c r="Q360" s="7"/>
      <c r="R360" s="2">
        <v>15750</v>
      </c>
      <c r="S360" s="2">
        <v>57</v>
      </c>
      <c r="T360" s="7"/>
    </row>
    <row r="361" spans="1:20" x14ac:dyDescent="0.35">
      <c r="A361" t="s">
        <v>49</v>
      </c>
      <c r="B361" t="s">
        <v>97</v>
      </c>
      <c r="C361" t="s">
        <v>103</v>
      </c>
      <c r="E361" t="s">
        <v>79</v>
      </c>
      <c r="F361" s="2">
        <v>32310</v>
      </c>
      <c r="G361" s="2">
        <v>93</v>
      </c>
      <c r="H361" s="7"/>
      <c r="I361" s="2">
        <v>60540</v>
      </c>
      <c r="J361" s="2">
        <v>195</v>
      </c>
      <c r="K361" s="7"/>
      <c r="L361" s="2">
        <v>30750</v>
      </c>
      <c r="M361" s="2">
        <v>114</v>
      </c>
      <c r="N361" s="7"/>
      <c r="O361" s="2">
        <v>62280</v>
      </c>
      <c r="P361" s="2">
        <v>183</v>
      </c>
      <c r="Q361" s="7"/>
      <c r="R361" s="2">
        <v>185880</v>
      </c>
      <c r="S361" s="2">
        <v>585</v>
      </c>
      <c r="T361" s="7"/>
    </row>
    <row r="362" spans="1:20" x14ac:dyDescent="0.35">
      <c r="A362" t="s">
        <v>49</v>
      </c>
      <c r="B362" t="s">
        <v>124</v>
      </c>
      <c r="C362" t="s">
        <v>125</v>
      </c>
      <c r="D362" t="s">
        <v>721</v>
      </c>
      <c r="E362" t="s">
        <v>722</v>
      </c>
      <c r="F362" s="2">
        <v>2100</v>
      </c>
      <c r="G362" s="2">
        <v>3</v>
      </c>
      <c r="H362" s="7"/>
      <c r="I362" s="2">
        <v>11250</v>
      </c>
      <c r="J362" s="2">
        <v>42</v>
      </c>
      <c r="K362" s="7"/>
      <c r="L362" s="2">
        <v>6450</v>
      </c>
      <c r="M362" s="2">
        <v>24</v>
      </c>
      <c r="N362" s="7"/>
      <c r="O362" s="2">
        <v>13050</v>
      </c>
      <c r="P362" s="2">
        <v>45</v>
      </c>
      <c r="Q362" s="7"/>
      <c r="R362" s="2">
        <v>32850</v>
      </c>
      <c r="S362" s="2">
        <v>114</v>
      </c>
      <c r="T362" s="7"/>
    </row>
    <row r="363" spans="1:20" x14ac:dyDescent="0.35">
      <c r="A363" t="s">
        <v>49</v>
      </c>
      <c r="B363" t="s">
        <v>258</v>
      </c>
      <c r="C363" t="s">
        <v>259</v>
      </c>
      <c r="D363" t="s">
        <v>260</v>
      </c>
      <c r="E363" t="s">
        <v>723</v>
      </c>
      <c r="F363" s="2">
        <v>8910</v>
      </c>
      <c r="G363" s="2">
        <v>33</v>
      </c>
      <c r="H363" s="7"/>
      <c r="I363" s="2">
        <v>10530</v>
      </c>
      <c r="J363" s="2">
        <v>39</v>
      </c>
      <c r="K363" s="7"/>
      <c r="L363" s="2">
        <v>6450</v>
      </c>
      <c r="M363" s="2">
        <v>24</v>
      </c>
      <c r="N363" s="7"/>
      <c r="O363" s="2">
        <v>3480</v>
      </c>
      <c r="P363" s="2">
        <v>12</v>
      </c>
      <c r="Q363" s="7"/>
      <c r="R363" s="2">
        <v>29370</v>
      </c>
      <c r="S363" s="2">
        <v>108</v>
      </c>
      <c r="T363" s="7"/>
    </row>
    <row r="364" spans="1:20" x14ac:dyDescent="0.35">
      <c r="A364" t="s">
        <v>49</v>
      </c>
      <c r="B364" t="s">
        <v>97</v>
      </c>
      <c r="C364" t="s">
        <v>638</v>
      </c>
      <c r="E364" t="s">
        <v>724</v>
      </c>
      <c r="F364" s="2">
        <v>9690</v>
      </c>
      <c r="G364" s="2">
        <v>36</v>
      </c>
      <c r="H364" s="7"/>
      <c r="I364" s="2">
        <v>3240</v>
      </c>
      <c r="J364" s="2">
        <v>12</v>
      </c>
      <c r="K364" s="7"/>
      <c r="L364" s="2">
        <v>4830</v>
      </c>
      <c r="M364" s="2">
        <v>18</v>
      </c>
      <c r="N364" s="7"/>
      <c r="O364" s="2">
        <v>12990</v>
      </c>
      <c r="P364" s="2">
        <v>45</v>
      </c>
      <c r="Q364" s="7"/>
      <c r="R364" s="2">
        <v>30750</v>
      </c>
      <c r="S364" s="2">
        <v>111</v>
      </c>
      <c r="T364" s="7"/>
    </row>
    <row r="365" spans="1:20" x14ac:dyDescent="0.35">
      <c r="A365" t="s">
        <v>49</v>
      </c>
      <c r="B365" t="s">
        <v>97</v>
      </c>
      <c r="C365" t="s">
        <v>294</v>
      </c>
      <c r="E365" t="s">
        <v>725</v>
      </c>
      <c r="F365" s="2">
        <v>2370</v>
      </c>
      <c r="G365" s="2">
        <v>9</v>
      </c>
      <c r="H365" s="7"/>
      <c r="I365" s="2">
        <v>5640</v>
      </c>
      <c r="J365" s="2">
        <v>21</v>
      </c>
      <c r="K365" s="7"/>
      <c r="L365" s="2">
        <v>3330</v>
      </c>
      <c r="M365" s="2">
        <v>12</v>
      </c>
      <c r="N365" s="7"/>
      <c r="O365" s="2">
        <v>3480</v>
      </c>
      <c r="P365" s="2">
        <v>12</v>
      </c>
      <c r="Q365" s="7"/>
      <c r="R365" s="2">
        <v>14820</v>
      </c>
      <c r="S365" s="2">
        <v>54</v>
      </c>
      <c r="T365" s="7"/>
    </row>
    <row r="366" spans="1:20" x14ac:dyDescent="0.35">
      <c r="A366" t="s">
        <v>49</v>
      </c>
      <c r="B366" t="s">
        <v>97</v>
      </c>
      <c r="C366" t="s">
        <v>100</v>
      </c>
      <c r="E366" t="s">
        <v>726</v>
      </c>
      <c r="F366" s="2"/>
      <c r="G366" s="2"/>
      <c r="H366" s="7"/>
      <c r="I366" s="2">
        <v>1590</v>
      </c>
      <c r="J366" s="2">
        <v>6</v>
      </c>
      <c r="K366" s="7"/>
      <c r="L366" s="2"/>
      <c r="M366" s="2"/>
      <c r="N366" s="7"/>
      <c r="O366" s="2">
        <v>4350</v>
      </c>
      <c r="P366" s="2">
        <v>15</v>
      </c>
      <c r="Q366" s="7"/>
      <c r="R366" s="2">
        <v>5940</v>
      </c>
      <c r="S366" s="2">
        <v>21</v>
      </c>
      <c r="T366" s="7"/>
    </row>
    <row r="367" spans="1:20" x14ac:dyDescent="0.35">
      <c r="A367" t="s">
        <v>49</v>
      </c>
      <c r="B367" t="s">
        <v>97</v>
      </c>
      <c r="C367" t="s">
        <v>101</v>
      </c>
      <c r="E367" t="s">
        <v>727</v>
      </c>
      <c r="F367" s="2"/>
      <c r="G367" s="2"/>
      <c r="H367" s="7"/>
      <c r="I367" s="2">
        <v>810</v>
      </c>
      <c r="J367" s="2">
        <v>3</v>
      </c>
      <c r="K367" s="7"/>
      <c r="L367" s="2"/>
      <c r="M367" s="2"/>
      <c r="N367" s="7"/>
      <c r="O367" s="2">
        <v>2610</v>
      </c>
      <c r="P367" s="2">
        <v>9</v>
      </c>
      <c r="Q367" s="7"/>
      <c r="R367" s="2">
        <v>3420</v>
      </c>
      <c r="S367" s="2">
        <v>12</v>
      </c>
      <c r="T367" s="7"/>
    </row>
    <row r="368" spans="1:20" x14ac:dyDescent="0.35">
      <c r="A368" t="s">
        <v>49</v>
      </c>
      <c r="B368" t="s">
        <v>97</v>
      </c>
      <c r="C368" t="s">
        <v>116</v>
      </c>
      <c r="E368" t="s">
        <v>80</v>
      </c>
      <c r="F368" s="2">
        <v>14340</v>
      </c>
      <c r="G368" s="2">
        <v>54</v>
      </c>
      <c r="H368" s="7"/>
      <c r="I368" s="2">
        <v>28830</v>
      </c>
      <c r="J368" s="2">
        <v>102</v>
      </c>
      <c r="K368" s="7"/>
      <c r="L368" s="2">
        <v>23550</v>
      </c>
      <c r="M368" s="2">
        <v>78</v>
      </c>
      <c r="N368" s="7"/>
      <c r="O368" s="2">
        <v>23520</v>
      </c>
      <c r="P368" s="2">
        <v>72</v>
      </c>
      <c r="Q368" s="7"/>
      <c r="R368" s="2">
        <v>90240</v>
      </c>
      <c r="S368" s="2">
        <v>306</v>
      </c>
      <c r="T368" s="7"/>
    </row>
    <row r="369" spans="1:20" x14ac:dyDescent="0.35">
      <c r="A369" t="s">
        <v>49</v>
      </c>
      <c r="B369" t="s">
        <v>151</v>
      </c>
      <c r="C369" t="s">
        <v>152</v>
      </c>
      <c r="D369" t="s">
        <v>153</v>
      </c>
      <c r="E369" t="s">
        <v>728</v>
      </c>
      <c r="F369" s="2"/>
      <c r="G369" s="2"/>
      <c r="H369" s="7"/>
      <c r="I369" s="2">
        <v>7290</v>
      </c>
      <c r="J369" s="2">
        <v>27</v>
      </c>
      <c r="K369" s="7"/>
      <c r="L369" s="2">
        <v>5670</v>
      </c>
      <c r="M369" s="2">
        <v>21</v>
      </c>
      <c r="N369" s="7"/>
      <c r="O369" s="2">
        <v>10440</v>
      </c>
      <c r="P369" s="2">
        <v>36</v>
      </c>
      <c r="Q369" s="7"/>
      <c r="R369" s="2">
        <v>23400</v>
      </c>
      <c r="S369" s="2">
        <v>84</v>
      </c>
      <c r="T369" s="7"/>
    </row>
    <row r="370" spans="1:20" x14ac:dyDescent="0.35">
      <c r="A370" t="s">
        <v>49</v>
      </c>
      <c r="B370" t="s">
        <v>97</v>
      </c>
      <c r="C370" t="s">
        <v>711</v>
      </c>
      <c r="E370" t="s">
        <v>729</v>
      </c>
      <c r="F370" s="2"/>
      <c r="G370" s="2"/>
      <c r="H370" s="7"/>
      <c r="I370" s="2"/>
      <c r="J370" s="2"/>
      <c r="K370" s="7"/>
      <c r="L370" s="2">
        <v>810</v>
      </c>
      <c r="M370" s="2">
        <v>3</v>
      </c>
      <c r="N370" s="7"/>
      <c r="O370" s="2">
        <v>1740</v>
      </c>
      <c r="P370" s="2">
        <v>6</v>
      </c>
      <c r="Q370" s="7"/>
      <c r="R370" s="2">
        <v>2550</v>
      </c>
      <c r="S370" s="2">
        <v>9</v>
      </c>
      <c r="T370" s="7"/>
    </row>
    <row r="371" spans="1:20" x14ac:dyDescent="0.35">
      <c r="A371" t="s">
        <v>49</v>
      </c>
      <c r="B371" t="s">
        <v>97</v>
      </c>
      <c r="C371" t="s">
        <v>116</v>
      </c>
      <c r="E371" t="s">
        <v>81</v>
      </c>
      <c r="F371" s="2">
        <v>9870</v>
      </c>
      <c r="G371" s="2">
        <v>27</v>
      </c>
      <c r="H371" s="7"/>
      <c r="I371" s="2">
        <v>12960</v>
      </c>
      <c r="J371" s="2">
        <v>48</v>
      </c>
      <c r="K371" s="7"/>
      <c r="L371" s="2">
        <v>8910</v>
      </c>
      <c r="M371" s="2">
        <v>33</v>
      </c>
      <c r="N371" s="7"/>
      <c r="O371" s="2">
        <v>3480</v>
      </c>
      <c r="P371" s="2">
        <v>12</v>
      </c>
      <c r="Q371" s="7"/>
      <c r="R371" s="2">
        <v>35220</v>
      </c>
      <c r="S371" s="2">
        <v>120</v>
      </c>
      <c r="T371" s="7"/>
    </row>
    <row r="372" spans="1:20" x14ac:dyDescent="0.35">
      <c r="A372" t="s">
        <v>49</v>
      </c>
      <c r="B372" t="s">
        <v>97</v>
      </c>
      <c r="C372" t="s">
        <v>116</v>
      </c>
      <c r="E372" t="s">
        <v>278</v>
      </c>
      <c r="F372" s="2"/>
      <c r="G372" s="2"/>
      <c r="H372" s="7"/>
      <c r="I372" s="2">
        <v>5670</v>
      </c>
      <c r="J372" s="2">
        <v>21</v>
      </c>
      <c r="K372" s="7"/>
      <c r="L372" s="2">
        <v>3240</v>
      </c>
      <c r="M372" s="2">
        <v>12</v>
      </c>
      <c r="N372" s="7"/>
      <c r="O372" s="2">
        <v>4350</v>
      </c>
      <c r="P372" s="2">
        <v>15</v>
      </c>
      <c r="Q372" s="7"/>
      <c r="R372" s="2">
        <v>13260</v>
      </c>
      <c r="S372" s="2">
        <v>48</v>
      </c>
      <c r="T372" s="7"/>
    </row>
    <row r="373" spans="1:20" x14ac:dyDescent="0.35">
      <c r="A373" t="s">
        <v>49</v>
      </c>
      <c r="B373" t="s">
        <v>97</v>
      </c>
      <c r="C373" t="s">
        <v>506</v>
      </c>
      <c r="E373" t="s">
        <v>730</v>
      </c>
      <c r="F373" s="2">
        <v>1620</v>
      </c>
      <c r="G373" s="2">
        <v>6</v>
      </c>
      <c r="H373" s="7"/>
      <c r="I373" s="2">
        <v>810</v>
      </c>
      <c r="J373" s="2">
        <v>3</v>
      </c>
      <c r="K373" s="7"/>
      <c r="L373" s="2"/>
      <c r="M373" s="2"/>
      <c r="N373" s="7"/>
      <c r="O373" s="2">
        <v>870</v>
      </c>
      <c r="P373" s="2">
        <v>3</v>
      </c>
      <c r="Q373" s="7"/>
      <c r="R373" s="2">
        <v>3300</v>
      </c>
      <c r="S373" s="2">
        <v>12</v>
      </c>
      <c r="T373" s="7"/>
    </row>
    <row r="374" spans="1:20" x14ac:dyDescent="0.35">
      <c r="A374" t="s">
        <v>49</v>
      </c>
      <c r="B374" t="s">
        <v>186</v>
      </c>
      <c r="C374" t="s">
        <v>262</v>
      </c>
      <c r="D374" t="s">
        <v>372</v>
      </c>
      <c r="E374" t="s">
        <v>731</v>
      </c>
      <c r="F374" s="2">
        <v>6630</v>
      </c>
      <c r="G374" s="2">
        <v>15</v>
      </c>
      <c r="H374" s="7"/>
      <c r="I374" s="2">
        <v>9720</v>
      </c>
      <c r="J374" s="2">
        <v>36</v>
      </c>
      <c r="K374" s="7"/>
      <c r="L374" s="2">
        <v>8910</v>
      </c>
      <c r="M374" s="2">
        <v>33</v>
      </c>
      <c r="N374" s="7"/>
      <c r="O374" s="2">
        <v>3945</v>
      </c>
      <c r="P374" s="2">
        <v>9</v>
      </c>
      <c r="Q374" s="7"/>
      <c r="R374" s="2">
        <v>29205</v>
      </c>
      <c r="S374" s="2">
        <v>93</v>
      </c>
      <c r="T374" s="7"/>
    </row>
    <row r="375" spans="1:20" x14ac:dyDescent="0.35">
      <c r="A375" t="s">
        <v>49</v>
      </c>
      <c r="B375" t="s">
        <v>97</v>
      </c>
      <c r="C375" t="s">
        <v>732</v>
      </c>
      <c r="E375" t="s">
        <v>733</v>
      </c>
      <c r="F375" s="2">
        <v>1620</v>
      </c>
      <c r="G375" s="2">
        <v>6</v>
      </c>
      <c r="H375" s="7"/>
      <c r="I375" s="2">
        <v>3240</v>
      </c>
      <c r="J375" s="2">
        <v>12</v>
      </c>
      <c r="K375" s="7"/>
      <c r="L375" s="2"/>
      <c r="M375" s="2"/>
      <c r="N375" s="7"/>
      <c r="O375" s="2">
        <v>5220</v>
      </c>
      <c r="P375" s="2">
        <v>18</v>
      </c>
      <c r="Q375" s="7"/>
      <c r="R375" s="2">
        <v>10080</v>
      </c>
      <c r="S375" s="2">
        <v>36</v>
      </c>
      <c r="T375" s="7"/>
    </row>
    <row r="376" spans="1:20" x14ac:dyDescent="0.35">
      <c r="A376" t="s">
        <v>49</v>
      </c>
      <c r="B376" t="s">
        <v>97</v>
      </c>
      <c r="C376" t="s">
        <v>734</v>
      </c>
      <c r="E376" t="s">
        <v>735</v>
      </c>
      <c r="F376" s="2">
        <v>810</v>
      </c>
      <c r="G376" s="2">
        <v>3</v>
      </c>
      <c r="H376" s="7"/>
      <c r="I376" s="2">
        <v>2430</v>
      </c>
      <c r="J376" s="2">
        <v>9</v>
      </c>
      <c r="K376" s="7"/>
      <c r="L376" s="2">
        <v>2430</v>
      </c>
      <c r="M376" s="2">
        <v>9</v>
      </c>
      <c r="N376" s="7"/>
      <c r="O376" s="2">
        <v>4350</v>
      </c>
      <c r="P376" s="2">
        <v>15</v>
      </c>
      <c r="Q376" s="7"/>
      <c r="R376" s="2">
        <v>10020</v>
      </c>
      <c r="S376" s="2">
        <v>36</v>
      </c>
      <c r="T376" s="7"/>
    </row>
    <row r="377" spans="1:20" x14ac:dyDescent="0.35">
      <c r="A377" t="s">
        <v>49</v>
      </c>
      <c r="B377" t="s">
        <v>97</v>
      </c>
      <c r="C377" t="s">
        <v>117</v>
      </c>
      <c r="E377" t="s">
        <v>82</v>
      </c>
      <c r="F377" s="2">
        <v>4050</v>
      </c>
      <c r="G377" s="2">
        <v>15</v>
      </c>
      <c r="H377" s="7"/>
      <c r="I377" s="2">
        <v>8910</v>
      </c>
      <c r="J377" s="2">
        <v>33</v>
      </c>
      <c r="K377" s="7"/>
      <c r="L377" s="2">
        <v>6420</v>
      </c>
      <c r="M377" s="2">
        <v>24</v>
      </c>
      <c r="N377" s="7"/>
      <c r="O377" s="2">
        <v>8580</v>
      </c>
      <c r="P377" s="2">
        <v>30</v>
      </c>
      <c r="Q377" s="7"/>
      <c r="R377" s="2">
        <v>27960</v>
      </c>
      <c r="S377" s="2">
        <v>102</v>
      </c>
      <c r="T377" s="7"/>
    </row>
    <row r="378" spans="1:20" x14ac:dyDescent="0.35">
      <c r="A378" t="s">
        <v>49</v>
      </c>
      <c r="B378" t="s">
        <v>148</v>
      </c>
      <c r="C378" t="s">
        <v>604</v>
      </c>
      <c r="E378" t="s">
        <v>736</v>
      </c>
      <c r="F378" s="2">
        <v>7230</v>
      </c>
      <c r="G378" s="2">
        <v>27</v>
      </c>
      <c r="H378" s="7"/>
      <c r="I378" s="2">
        <v>10530</v>
      </c>
      <c r="J378" s="2">
        <v>39</v>
      </c>
      <c r="K378" s="7"/>
      <c r="L378" s="2">
        <v>7290</v>
      </c>
      <c r="M378" s="2">
        <v>27</v>
      </c>
      <c r="N378" s="7"/>
      <c r="O378" s="2">
        <v>6960</v>
      </c>
      <c r="P378" s="2">
        <v>24</v>
      </c>
      <c r="Q378" s="7"/>
      <c r="R378" s="2">
        <v>32010</v>
      </c>
      <c r="S378" s="2">
        <v>117</v>
      </c>
      <c r="T378" s="7"/>
    </row>
    <row r="379" spans="1:20" x14ac:dyDescent="0.35">
      <c r="A379" t="s">
        <v>49</v>
      </c>
      <c r="B379" t="s">
        <v>131</v>
      </c>
      <c r="C379" t="s">
        <v>132</v>
      </c>
      <c r="D379" t="s">
        <v>737</v>
      </c>
      <c r="E379" t="s">
        <v>738</v>
      </c>
      <c r="F379" s="2">
        <v>8790</v>
      </c>
      <c r="G379" s="2">
        <v>33</v>
      </c>
      <c r="H379" s="7"/>
      <c r="I379" s="2">
        <v>7230</v>
      </c>
      <c r="J379" s="2">
        <v>27</v>
      </c>
      <c r="K379" s="7"/>
      <c r="L379" s="2">
        <v>6450</v>
      </c>
      <c r="M379" s="2">
        <v>24</v>
      </c>
      <c r="N379" s="7"/>
      <c r="O379" s="2">
        <v>8700</v>
      </c>
      <c r="P379" s="2">
        <v>30</v>
      </c>
      <c r="Q379" s="7"/>
      <c r="R379" s="2">
        <v>31170</v>
      </c>
      <c r="S379" s="2">
        <v>114</v>
      </c>
      <c r="T379" s="7"/>
    </row>
    <row r="380" spans="1:20" x14ac:dyDescent="0.35">
      <c r="A380" t="s">
        <v>49</v>
      </c>
      <c r="B380" t="s">
        <v>97</v>
      </c>
      <c r="C380" t="s">
        <v>739</v>
      </c>
      <c r="E380" t="s">
        <v>740</v>
      </c>
      <c r="F380" s="2">
        <v>1590</v>
      </c>
      <c r="G380" s="2">
        <v>6</v>
      </c>
      <c r="H380" s="7"/>
      <c r="I380" s="2">
        <v>5670</v>
      </c>
      <c r="J380" s="2">
        <v>21</v>
      </c>
      <c r="K380" s="7"/>
      <c r="L380" s="2">
        <v>1620</v>
      </c>
      <c r="M380" s="2">
        <v>6</v>
      </c>
      <c r="N380" s="7"/>
      <c r="O380" s="2">
        <v>6090</v>
      </c>
      <c r="P380" s="2">
        <v>21</v>
      </c>
      <c r="Q380" s="7"/>
      <c r="R380" s="2">
        <v>14970</v>
      </c>
      <c r="S380" s="2">
        <v>54</v>
      </c>
      <c r="T380" s="7"/>
    </row>
    <row r="381" spans="1:20" x14ac:dyDescent="0.35">
      <c r="A381" t="s">
        <v>49</v>
      </c>
      <c r="B381" t="s">
        <v>97</v>
      </c>
      <c r="C381" t="s">
        <v>105</v>
      </c>
      <c r="E381" t="s">
        <v>83</v>
      </c>
      <c r="F381" s="2">
        <v>2100</v>
      </c>
      <c r="G381" s="2">
        <v>3</v>
      </c>
      <c r="H381" s="7"/>
      <c r="I381" s="2">
        <v>4860</v>
      </c>
      <c r="J381" s="2">
        <v>18</v>
      </c>
      <c r="K381" s="7"/>
      <c r="L381" s="2">
        <v>21060</v>
      </c>
      <c r="M381" s="2">
        <v>78</v>
      </c>
      <c r="N381" s="7"/>
      <c r="O381" s="2">
        <v>6960</v>
      </c>
      <c r="P381" s="2">
        <v>24</v>
      </c>
      <c r="Q381" s="7"/>
      <c r="R381" s="2">
        <v>34980</v>
      </c>
      <c r="S381" s="2">
        <v>123</v>
      </c>
      <c r="T381" s="7"/>
    </row>
    <row r="382" spans="1:20" x14ac:dyDescent="0.35">
      <c r="A382" t="s">
        <v>741</v>
      </c>
      <c r="B382" t="s">
        <v>131</v>
      </c>
      <c r="C382" t="s">
        <v>230</v>
      </c>
      <c r="D382" t="s">
        <v>332</v>
      </c>
      <c r="E382" t="s">
        <v>742</v>
      </c>
      <c r="F382" s="2">
        <v>7440</v>
      </c>
      <c r="G382" s="2">
        <v>27</v>
      </c>
      <c r="H382" s="7"/>
      <c r="I382" s="2">
        <v>960</v>
      </c>
      <c r="J382" s="2">
        <v>3</v>
      </c>
      <c r="K382" s="7"/>
      <c r="L382" s="2">
        <v>4050</v>
      </c>
      <c r="M382" s="2">
        <v>15</v>
      </c>
      <c r="N382" s="7"/>
      <c r="O382" s="2">
        <v>4350</v>
      </c>
      <c r="P382" s="2">
        <v>15</v>
      </c>
      <c r="Q382" s="7"/>
      <c r="R382" s="2">
        <v>16800</v>
      </c>
      <c r="S382" s="2">
        <v>60</v>
      </c>
      <c r="T382" s="7"/>
    </row>
    <row r="383" spans="1:20" x14ac:dyDescent="0.35">
      <c r="A383" t="s">
        <v>741</v>
      </c>
      <c r="B383" t="s">
        <v>131</v>
      </c>
      <c r="C383" t="s">
        <v>230</v>
      </c>
      <c r="D383" t="s">
        <v>743</v>
      </c>
      <c r="E383" t="s">
        <v>744</v>
      </c>
      <c r="F383" s="2">
        <v>960</v>
      </c>
      <c r="G383" s="2">
        <v>3</v>
      </c>
      <c r="H383" s="7"/>
      <c r="I383" s="2">
        <v>13740</v>
      </c>
      <c r="J383" s="2">
        <v>51</v>
      </c>
      <c r="K383" s="7"/>
      <c r="L383" s="2">
        <v>9000</v>
      </c>
      <c r="M383" s="2">
        <v>33</v>
      </c>
      <c r="N383" s="7"/>
      <c r="O383" s="2">
        <v>5190</v>
      </c>
      <c r="P383" s="2">
        <v>18</v>
      </c>
      <c r="Q383" s="7"/>
      <c r="R383" s="2">
        <v>28890</v>
      </c>
      <c r="S383" s="2">
        <v>105</v>
      </c>
      <c r="T383" s="7"/>
    </row>
    <row r="384" spans="1:20" x14ac:dyDescent="0.35">
      <c r="A384" t="s">
        <v>741</v>
      </c>
      <c r="B384" t="s">
        <v>131</v>
      </c>
      <c r="C384" t="s">
        <v>230</v>
      </c>
      <c r="D384" t="s">
        <v>231</v>
      </c>
      <c r="E384" t="s">
        <v>745</v>
      </c>
      <c r="F384" s="2">
        <v>1620</v>
      </c>
      <c r="G384" s="2">
        <v>6</v>
      </c>
      <c r="H384" s="7"/>
      <c r="I384" s="2">
        <v>8910</v>
      </c>
      <c r="J384" s="2">
        <v>33</v>
      </c>
      <c r="K384" s="7"/>
      <c r="L384" s="2">
        <v>8910</v>
      </c>
      <c r="M384" s="2">
        <v>33</v>
      </c>
      <c r="N384" s="7"/>
      <c r="O384" s="2">
        <v>3360</v>
      </c>
      <c r="P384" s="2">
        <v>12</v>
      </c>
      <c r="Q384" s="7"/>
      <c r="R384" s="2">
        <v>22800</v>
      </c>
      <c r="S384" s="2">
        <v>84</v>
      </c>
      <c r="T384" s="7"/>
    </row>
    <row r="385" spans="1:20" x14ac:dyDescent="0.35">
      <c r="A385" t="s">
        <v>746</v>
      </c>
      <c r="B385" t="s">
        <v>212</v>
      </c>
      <c r="C385" t="s">
        <v>213</v>
      </c>
      <c r="D385" t="s">
        <v>214</v>
      </c>
      <c r="E385" t="s">
        <v>747</v>
      </c>
      <c r="F385" s="2"/>
      <c r="G385" s="2"/>
      <c r="H385" s="7"/>
      <c r="I385" s="2">
        <v>2910</v>
      </c>
      <c r="J385" s="2">
        <v>6</v>
      </c>
      <c r="K385" s="7"/>
      <c r="L385" s="2"/>
      <c r="M385" s="2"/>
      <c r="N385" s="7"/>
      <c r="O385" s="2"/>
      <c r="P385" s="2"/>
      <c r="Q385" s="7"/>
      <c r="R385" s="2">
        <v>2910</v>
      </c>
      <c r="S385" s="2">
        <v>6</v>
      </c>
      <c r="T385" s="7"/>
    </row>
    <row r="386" spans="1:20" x14ac:dyDescent="0.35">
      <c r="A386" t="s">
        <v>746</v>
      </c>
      <c r="B386" t="s">
        <v>212</v>
      </c>
      <c r="C386" t="s">
        <v>213</v>
      </c>
      <c r="D386" t="s">
        <v>256</v>
      </c>
      <c r="E386" t="s">
        <v>748</v>
      </c>
      <c r="F386" s="2">
        <v>2430</v>
      </c>
      <c r="G386" s="2">
        <v>9</v>
      </c>
      <c r="H386" s="7"/>
      <c r="I386" s="2">
        <v>7290</v>
      </c>
      <c r="J386" s="2">
        <v>27</v>
      </c>
      <c r="K386" s="7"/>
      <c r="L386" s="2"/>
      <c r="M386" s="2"/>
      <c r="N386" s="7"/>
      <c r="O386" s="2">
        <v>4350</v>
      </c>
      <c r="P386" s="2">
        <v>15</v>
      </c>
      <c r="Q386" s="7"/>
      <c r="R386" s="2">
        <v>14070</v>
      </c>
      <c r="S386" s="2">
        <v>51</v>
      </c>
      <c r="T386" s="7"/>
    </row>
    <row r="387" spans="1:20" x14ac:dyDescent="0.35">
      <c r="A387" t="s">
        <v>746</v>
      </c>
      <c r="B387" t="s">
        <v>212</v>
      </c>
      <c r="C387" t="s">
        <v>213</v>
      </c>
      <c r="D387" t="s">
        <v>749</v>
      </c>
      <c r="E387" t="s">
        <v>750</v>
      </c>
      <c r="F387" s="2">
        <v>810</v>
      </c>
      <c r="G387" s="2">
        <v>3</v>
      </c>
      <c r="H387" s="7"/>
      <c r="I387" s="2">
        <v>810</v>
      </c>
      <c r="J387" s="2">
        <v>3</v>
      </c>
      <c r="K387" s="7"/>
      <c r="L387" s="2">
        <v>810</v>
      </c>
      <c r="M387" s="2">
        <v>3</v>
      </c>
      <c r="N387" s="7"/>
      <c r="O387" s="2">
        <v>1740</v>
      </c>
      <c r="P387" s="2">
        <v>6</v>
      </c>
      <c r="Q387" s="7"/>
      <c r="R387" s="2">
        <v>4170</v>
      </c>
      <c r="S387" s="2">
        <v>15</v>
      </c>
      <c r="T387" s="7"/>
    </row>
    <row r="388" spans="1:20" x14ac:dyDescent="0.35">
      <c r="A388" t="s">
        <v>746</v>
      </c>
      <c r="B388" t="s">
        <v>212</v>
      </c>
      <c r="C388" t="s">
        <v>213</v>
      </c>
      <c r="D388" t="s">
        <v>369</v>
      </c>
      <c r="E388" t="s">
        <v>751</v>
      </c>
      <c r="F388" s="2"/>
      <c r="G388" s="2"/>
      <c r="H388" s="7"/>
      <c r="I388" s="2">
        <v>6480</v>
      </c>
      <c r="J388" s="2">
        <v>24</v>
      </c>
      <c r="K388" s="7"/>
      <c r="L388" s="2">
        <v>1620</v>
      </c>
      <c r="M388" s="2">
        <v>6</v>
      </c>
      <c r="N388" s="7"/>
      <c r="O388" s="2">
        <v>6900</v>
      </c>
      <c r="P388" s="2">
        <v>24</v>
      </c>
      <c r="Q388" s="7"/>
      <c r="R388" s="2">
        <v>15000</v>
      </c>
      <c r="S388" s="2">
        <v>54</v>
      </c>
      <c r="T388" s="7"/>
    </row>
    <row r="389" spans="1:20" x14ac:dyDescent="0.35">
      <c r="A389" t="s">
        <v>746</v>
      </c>
      <c r="B389" t="s">
        <v>212</v>
      </c>
      <c r="C389" t="s">
        <v>213</v>
      </c>
      <c r="D389" t="s">
        <v>638</v>
      </c>
      <c r="E389" t="s">
        <v>752</v>
      </c>
      <c r="F389" s="2">
        <v>6480</v>
      </c>
      <c r="G389" s="2">
        <v>24</v>
      </c>
      <c r="H389" s="7"/>
      <c r="I389" s="2"/>
      <c r="J389" s="2"/>
      <c r="K389" s="7"/>
      <c r="L389" s="2">
        <v>5670</v>
      </c>
      <c r="M389" s="2">
        <v>21</v>
      </c>
      <c r="N389" s="7"/>
      <c r="O389" s="2"/>
      <c r="P389" s="2"/>
      <c r="Q389" s="7"/>
      <c r="R389" s="2">
        <v>12150</v>
      </c>
      <c r="S389" s="2">
        <v>45</v>
      </c>
      <c r="T389" s="7"/>
    </row>
    <row r="390" spans="1:20" x14ac:dyDescent="0.35">
      <c r="A390" t="s">
        <v>746</v>
      </c>
      <c r="B390" t="s">
        <v>212</v>
      </c>
      <c r="C390" t="s">
        <v>213</v>
      </c>
      <c r="D390" t="s">
        <v>231</v>
      </c>
      <c r="E390" t="s">
        <v>753</v>
      </c>
      <c r="F390" s="2">
        <v>4050</v>
      </c>
      <c r="G390" s="2">
        <v>15</v>
      </c>
      <c r="H390" s="7"/>
      <c r="I390" s="2">
        <v>13770</v>
      </c>
      <c r="J390" s="2">
        <v>51</v>
      </c>
      <c r="K390" s="7"/>
      <c r="L390" s="2">
        <v>8100</v>
      </c>
      <c r="M390" s="2">
        <v>30</v>
      </c>
      <c r="N390" s="7"/>
      <c r="O390" s="2">
        <v>4350</v>
      </c>
      <c r="P390" s="2">
        <v>15</v>
      </c>
      <c r="Q390" s="7"/>
      <c r="R390" s="2">
        <v>30270</v>
      </c>
      <c r="S390" s="2">
        <v>111</v>
      </c>
      <c r="T390" s="7"/>
    </row>
    <row r="391" spans="1:20" x14ac:dyDescent="0.35">
      <c r="A391" t="s">
        <v>746</v>
      </c>
      <c r="B391" t="s">
        <v>212</v>
      </c>
      <c r="C391" t="s">
        <v>213</v>
      </c>
      <c r="D391" t="s">
        <v>404</v>
      </c>
      <c r="E391" t="s">
        <v>754</v>
      </c>
      <c r="F391" s="2"/>
      <c r="G391" s="2"/>
      <c r="H391" s="7"/>
      <c r="I391" s="2"/>
      <c r="J391" s="2"/>
      <c r="K391" s="7"/>
      <c r="L391" s="2">
        <v>1620</v>
      </c>
      <c r="M391" s="2">
        <v>6</v>
      </c>
      <c r="N391" s="7"/>
      <c r="O391" s="2"/>
      <c r="P391" s="2"/>
      <c r="Q391" s="7"/>
      <c r="R391" s="2">
        <v>1620</v>
      </c>
      <c r="S391" s="2">
        <v>6</v>
      </c>
      <c r="T391" s="7"/>
    </row>
    <row r="392" spans="1:20" x14ac:dyDescent="0.35">
      <c r="A392" t="s">
        <v>755</v>
      </c>
      <c r="B392" t="s">
        <v>217</v>
      </c>
      <c r="C392" t="s">
        <v>218</v>
      </c>
      <c r="D392" t="s">
        <v>239</v>
      </c>
      <c r="E392" t="s">
        <v>756</v>
      </c>
      <c r="F392" s="2">
        <v>3240</v>
      </c>
      <c r="G392" s="2">
        <v>12</v>
      </c>
      <c r="H392" s="7"/>
      <c r="I392" s="2">
        <v>3240</v>
      </c>
      <c r="J392" s="2">
        <v>12</v>
      </c>
      <c r="K392" s="7"/>
      <c r="L392" s="2">
        <v>10530</v>
      </c>
      <c r="M392" s="2">
        <v>39</v>
      </c>
      <c r="N392" s="7"/>
      <c r="O392" s="2"/>
      <c r="P392" s="2"/>
      <c r="Q392" s="7"/>
      <c r="R392" s="2">
        <v>17010</v>
      </c>
      <c r="S392" s="2">
        <v>63</v>
      </c>
      <c r="T392" s="7"/>
    </row>
    <row r="393" spans="1:20" x14ac:dyDescent="0.35">
      <c r="A393" t="s">
        <v>757</v>
      </c>
      <c r="B393" t="s">
        <v>220</v>
      </c>
      <c r="C393" t="s">
        <v>221</v>
      </c>
      <c r="D393" t="s">
        <v>758</v>
      </c>
      <c r="E393" t="s">
        <v>759</v>
      </c>
      <c r="F393" s="2">
        <v>4860</v>
      </c>
      <c r="G393" s="2">
        <v>18</v>
      </c>
      <c r="H393" s="7"/>
      <c r="I393" s="2">
        <v>4050</v>
      </c>
      <c r="J393" s="2">
        <v>15</v>
      </c>
      <c r="K393" s="7"/>
      <c r="L393" s="2">
        <v>1620</v>
      </c>
      <c r="M393" s="2">
        <v>6</v>
      </c>
      <c r="N393" s="7"/>
      <c r="O393" s="2"/>
      <c r="P393" s="2"/>
      <c r="Q393" s="7"/>
      <c r="R393" s="2">
        <v>10530</v>
      </c>
      <c r="S393" s="2">
        <v>39</v>
      </c>
      <c r="T393" s="7"/>
    </row>
    <row r="394" spans="1:20" x14ac:dyDescent="0.35">
      <c r="A394" t="s">
        <v>757</v>
      </c>
      <c r="B394" t="s">
        <v>342</v>
      </c>
      <c r="C394" t="s">
        <v>343</v>
      </c>
      <c r="D394" t="s">
        <v>494</v>
      </c>
      <c r="E394" t="s">
        <v>760</v>
      </c>
      <c r="F394" s="2"/>
      <c r="G394" s="2"/>
      <c r="H394" s="7"/>
      <c r="I394" s="2">
        <v>2430</v>
      </c>
      <c r="J394" s="2">
        <v>9</v>
      </c>
      <c r="K394" s="7"/>
      <c r="L394" s="2">
        <v>1620</v>
      </c>
      <c r="M394" s="2">
        <v>6</v>
      </c>
      <c r="N394" s="7"/>
      <c r="O394" s="2"/>
      <c r="P394" s="2"/>
      <c r="Q394" s="7"/>
      <c r="R394" s="2">
        <v>4050</v>
      </c>
      <c r="S394" s="2">
        <v>15</v>
      </c>
      <c r="T394" s="7"/>
    </row>
    <row r="395" spans="1:20" x14ac:dyDescent="0.35">
      <c r="A395" t="s">
        <v>757</v>
      </c>
      <c r="B395" t="s">
        <v>151</v>
      </c>
      <c r="C395" t="s">
        <v>152</v>
      </c>
      <c r="D395" t="s">
        <v>761</v>
      </c>
      <c r="E395" t="s">
        <v>762</v>
      </c>
      <c r="F395" s="2">
        <v>1560</v>
      </c>
      <c r="G395" s="2">
        <v>6</v>
      </c>
      <c r="H395" s="7"/>
      <c r="I395" s="2">
        <v>2430</v>
      </c>
      <c r="J395" s="2">
        <v>9</v>
      </c>
      <c r="K395" s="7"/>
      <c r="L395" s="2">
        <v>1620</v>
      </c>
      <c r="M395" s="2">
        <v>6</v>
      </c>
      <c r="N395" s="7"/>
      <c r="O395" s="2">
        <v>870</v>
      </c>
      <c r="P395" s="2">
        <v>3</v>
      </c>
      <c r="Q395" s="7"/>
      <c r="R395" s="2">
        <v>6480</v>
      </c>
      <c r="S395" s="2">
        <v>24</v>
      </c>
      <c r="T395" s="7"/>
    </row>
    <row r="396" spans="1:20" x14ac:dyDescent="0.35">
      <c r="A396" t="s">
        <v>757</v>
      </c>
      <c r="B396" t="s">
        <v>241</v>
      </c>
      <c r="C396" t="s">
        <v>245</v>
      </c>
      <c r="D396" t="s">
        <v>228</v>
      </c>
      <c r="E396" t="s">
        <v>763</v>
      </c>
      <c r="F396" s="2">
        <v>2580</v>
      </c>
      <c r="G396" s="2">
        <v>9</v>
      </c>
      <c r="H396" s="7"/>
      <c r="I396" s="2"/>
      <c r="J396" s="2"/>
      <c r="K396" s="7"/>
      <c r="L396" s="2">
        <v>2430</v>
      </c>
      <c r="M396" s="2">
        <v>9</v>
      </c>
      <c r="N396" s="7"/>
      <c r="O396" s="2">
        <v>870</v>
      </c>
      <c r="P396" s="2">
        <v>3</v>
      </c>
      <c r="Q396" s="7"/>
      <c r="R396" s="2">
        <v>5880</v>
      </c>
      <c r="S396" s="2">
        <v>21</v>
      </c>
      <c r="T396" s="7"/>
    </row>
    <row r="397" spans="1:20" x14ac:dyDescent="0.35">
      <c r="A397" t="s">
        <v>757</v>
      </c>
      <c r="B397" t="s">
        <v>186</v>
      </c>
      <c r="C397" t="s">
        <v>262</v>
      </c>
      <c r="D397" t="s">
        <v>263</v>
      </c>
      <c r="E397" t="s">
        <v>764</v>
      </c>
      <c r="F397" s="2">
        <v>780</v>
      </c>
      <c r="G397" s="2">
        <v>3</v>
      </c>
      <c r="H397" s="7"/>
      <c r="I397" s="2">
        <v>4050</v>
      </c>
      <c r="J397" s="2">
        <v>15</v>
      </c>
      <c r="K397" s="7"/>
      <c r="L397" s="2">
        <v>1620</v>
      </c>
      <c r="M397" s="2">
        <v>6</v>
      </c>
      <c r="N397" s="7"/>
      <c r="O397" s="2">
        <v>4350</v>
      </c>
      <c r="P397" s="2">
        <v>15</v>
      </c>
      <c r="Q397" s="7"/>
      <c r="R397" s="2">
        <v>10800</v>
      </c>
      <c r="S397" s="2">
        <v>39</v>
      </c>
      <c r="T397" s="7"/>
    </row>
    <row r="398" spans="1:20" x14ac:dyDescent="0.35">
      <c r="A398" t="s">
        <v>765</v>
      </c>
      <c r="B398" t="s">
        <v>131</v>
      </c>
      <c r="C398" t="s">
        <v>230</v>
      </c>
      <c r="D398" t="s">
        <v>766</v>
      </c>
      <c r="E398" t="s">
        <v>767</v>
      </c>
      <c r="F398" s="2">
        <v>810</v>
      </c>
      <c r="G398" s="2">
        <v>3</v>
      </c>
      <c r="H398" s="7"/>
      <c r="I398" s="2">
        <v>810</v>
      </c>
      <c r="J398" s="2">
        <v>3</v>
      </c>
      <c r="K398" s="7"/>
      <c r="L398" s="2"/>
      <c r="M398" s="2"/>
      <c r="N398" s="7"/>
      <c r="O398" s="2"/>
      <c r="P398" s="2"/>
      <c r="Q398" s="7"/>
      <c r="R398" s="2">
        <v>1620</v>
      </c>
      <c r="S398" s="2">
        <v>6</v>
      </c>
      <c r="T398" s="7"/>
    </row>
    <row r="399" spans="1:20" x14ac:dyDescent="0.35">
      <c r="A399" t="s">
        <v>765</v>
      </c>
      <c r="B399" t="s">
        <v>186</v>
      </c>
      <c r="C399" t="s">
        <v>187</v>
      </c>
      <c r="D399" t="s">
        <v>294</v>
      </c>
      <c r="E399" t="s">
        <v>768</v>
      </c>
      <c r="F399" s="2">
        <v>810</v>
      </c>
      <c r="G399" s="2">
        <v>3</v>
      </c>
      <c r="H399" s="7"/>
      <c r="I399" s="2"/>
      <c r="J399" s="2"/>
      <c r="K399" s="7"/>
      <c r="L399" s="2"/>
      <c r="M399" s="2"/>
      <c r="N399" s="7"/>
      <c r="O399" s="2"/>
      <c r="P399" s="2"/>
      <c r="Q399" s="7"/>
      <c r="R399" s="2">
        <v>810</v>
      </c>
      <c r="S399" s="2">
        <v>3</v>
      </c>
      <c r="T399" s="7"/>
    </row>
    <row r="400" spans="1:20" x14ac:dyDescent="0.35">
      <c r="A400" t="s">
        <v>765</v>
      </c>
      <c r="B400" t="s">
        <v>186</v>
      </c>
      <c r="C400" t="s">
        <v>262</v>
      </c>
      <c r="D400" t="s">
        <v>263</v>
      </c>
      <c r="E400" t="s">
        <v>769</v>
      </c>
      <c r="F400" s="2"/>
      <c r="G400" s="2"/>
      <c r="H400" s="7"/>
      <c r="I400" s="2">
        <v>2430</v>
      </c>
      <c r="J400" s="2">
        <v>9</v>
      </c>
      <c r="K400" s="7"/>
      <c r="L400" s="2"/>
      <c r="M400" s="2"/>
      <c r="N400" s="7"/>
      <c r="O400" s="2"/>
      <c r="P400" s="2"/>
      <c r="Q400" s="7"/>
      <c r="R400" s="2">
        <v>2430</v>
      </c>
      <c r="S400" s="2">
        <v>9</v>
      </c>
      <c r="T400" s="7"/>
    </row>
    <row r="401" spans="1:20" x14ac:dyDescent="0.35">
      <c r="A401" t="s">
        <v>765</v>
      </c>
      <c r="B401" t="s">
        <v>97</v>
      </c>
      <c r="C401" t="s">
        <v>770</v>
      </c>
      <c r="E401" t="s">
        <v>771</v>
      </c>
      <c r="F401" s="2">
        <v>2430</v>
      </c>
      <c r="G401" s="2">
        <v>9</v>
      </c>
      <c r="H401" s="7"/>
      <c r="I401" s="2"/>
      <c r="J401" s="2"/>
      <c r="K401" s="7"/>
      <c r="L401" s="2">
        <v>810</v>
      </c>
      <c r="M401" s="2">
        <v>3</v>
      </c>
      <c r="N401" s="7"/>
      <c r="O401" s="2"/>
      <c r="P401" s="2"/>
      <c r="Q401" s="7"/>
      <c r="R401" s="2">
        <v>3240</v>
      </c>
      <c r="S401" s="2">
        <v>12</v>
      </c>
      <c r="T401" s="7"/>
    </row>
    <row r="402" spans="1:20" x14ac:dyDescent="0.35">
      <c r="A402" t="s">
        <v>765</v>
      </c>
      <c r="B402" t="s">
        <v>97</v>
      </c>
      <c r="C402" t="s">
        <v>112</v>
      </c>
      <c r="E402" t="s">
        <v>772</v>
      </c>
      <c r="F402" s="2">
        <v>3240</v>
      </c>
      <c r="G402" s="2">
        <v>12</v>
      </c>
      <c r="H402" s="7"/>
      <c r="I402" s="2">
        <v>810</v>
      </c>
      <c r="J402" s="2">
        <v>3</v>
      </c>
      <c r="K402" s="7"/>
      <c r="L402" s="2">
        <v>1620</v>
      </c>
      <c r="M402" s="2">
        <v>6</v>
      </c>
      <c r="N402" s="7"/>
      <c r="O402" s="2"/>
      <c r="P402" s="2"/>
      <c r="Q402" s="7"/>
      <c r="R402" s="2">
        <v>5670</v>
      </c>
      <c r="S402" s="2">
        <v>21</v>
      </c>
      <c r="T402" s="7"/>
    </row>
    <row r="403" spans="1:20" x14ac:dyDescent="0.35">
      <c r="A403" t="s">
        <v>765</v>
      </c>
      <c r="B403" t="s">
        <v>97</v>
      </c>
      <c r="C403" t="s">
        <v>116</v>
      </c>
      <c r="E403" t="s">
        <v>773</v>
      </c>
      <c r="F403" s="2">
        <v>2430</v>
      </c>
      <c r="G403" s="2">
        <v>9</v>
      </c>
      <c r="H403" s="7"/>
      <c r="I403" s="2">
        <v>1620</v>
      </c>
      <c r="J403" s="2">
        <v>6</v>
      </c>
      <c r="K403" s="7"/>
      <c r="L403" s="2">
        <v>1620</v>
      </c>
      <c r="M403" s="2">
        <v>6</v>
      </c>
      <c r="N403" s="7"/>
      <c r="O403" s="2"/>
      <c r="P403" s="2"/>
      <c r="Q403" s="7"/>
      <c r="R403" s="2">
        <v>5670</v>
      </c>
      <c r="S403" s="2">
        <v>21</v>
      </c>
      <c r="T403" s="7"/>
    </row>
    <row r="404" spans="1:20" x14ac:dyDescent="0.35">
      <c r="A404" t="s">
        <v>765</v>
      </c>
      <c r="B404" t="s">
        <v>97</v>
      </c>
      <c r="C404" t="s">
        <v>682</v>
      </c>
      <c r="E404" t="s">
        <v>774</v>
      </c>
      <c r="F404" s="2">
        <v>810</v>
      </c>
      <c r="G404" s="2">
        <v>3</v>
      </c>
      <c r="H404" s="7"/>
      <c r="I404" s="2"/>
      <c r="J404" s="2"/>
      <c r="K404" s="7"/>
      <c r="L404" s="2"/>
      <c r="M404" s="2"/>
      <c r="N404" s="7"/>
      <c r="O404" s="2"/>
      <c r="P404" s="2"/>
      <c r="Q404" s="7"/>
      <c r="R404" s="2">
        <v>810</v>
      </c>
      <c r="S404" s="2">
        <v>3</v>
      </c>
      <c r="T404" s="7"/>
    </row>
    <row r="405" spans="1:20" x14ac:dyDescent="0.35">
      <c r="A405" t="s">
        <v>765</v>
      </c>
      <c r="B405" t="s">
        <v>97</v>
      </c>
      <c r="C405" t="s">
        <v>120</v>
      </c>
      <c r="E405" t="s">
        <v>775</v>
      </c>
      <c r="F405" s="2">
        <v>780</v>
      </c>
      <c r="G405" s="2">
        <v>3</v>
      </c>
      <c r="H405" s="7"/>
      <c r="I405" s="2">
        <v>3210</v>
      </c>
      <c r="J405" s="2">
        <v>12</v>
      </c>
      <c r="K405" s="7"/>
      <c r="L405" s="2"/>
      <c r="M405" s="2"/>
      <c r="N405" s="7"/>
      <c r="O405" s="2">
        <v>6030</v>
      </c>
      <c r="P405" s="2">
        <v>21</v>
      </c>
      <c r="Q405" s="7"/>
      <c r="R405" s="2">
        <v>10020</v>
      </c>
      <c r="S405" s="2">
        <v>36</v>
      </c>
      <c r="T405" s="7"/>
    </row>
    <row r="406" spans="1:20" x14ac:dyDescent="0.35">
      <c r="A406" t="s">
        <v>765</v>
      </c>
      <c r="B406" t="s">
        <v>97</v>
      </c>
      <c r="C406" t="s">
        <v>776</v>
      </c>
      <c r="E406" t="s">
        <v>777</v>
      </c>
      <c r="F406" s="2">
        <v>1620</v>
      </c>
      <c r="G406" s="2">
        <v>6</v>
      </c>
      <c r="H406" s="7"/>
      <c r="I406" s="2">
        <v>8100</v>
      </c>
      <c r="J406" s="2">
        <v>30</v>
      </c>
      <c r="K406" s="7"/>
      <c r="L406" s="2"/>
      <c r="M406" s="2"/>
      <c r="N406" s="7"/>
      <c r="O406" s="2"/>
      <c r="P406" s="2"/>
      <c r="Q406" s="7"/>
      <c r="R406" s="2">
        <v>9720</v>
      </c>
      <c r="S406" s="2">
        <v>36</v>
      </c>
      <c r="T406" s="7"/>
    </row>
    <row r="407" spans="1:20" x14ac:dyDescent="0.35">
      <c r="A407" t="s">
        <v>765</v>
      </c>
      <c r="B407" t="s">
        <v>97</v>
      </c>
      <c r="C407" t="s">
        <v>113</v>
      </c>
      <c r="E407" t="s">
        <v>156</v>
      </c>
      <c r="F407" s="2">
        <v>810</v>
      </c>
      <c r="G407" s="2">
        <v>3</v>
      </c>
      <c r="H407" s="7"/>
      <c r="I407" s="2">
        <v>810</v>
      </c>
      <c r="J407" s="2">
        <v>3</v>
      </c>
      <c r="K407" s="7"/>
      <c r="L407" s="2"/>
      <c r="M407" s="2"/>
      <c r="N407" s="7"/>
      <c r="O407" s="2"/>
      <c r="P407" s="2"/>
      <c r="Q407" s="7"/>
      <c r="R407" s="2">
        <v>1620</v>
      </c>
      <c r="S407" s="2">
        <v>6</v>
      </c>
      <c r="T407" s="7"/>
    </row>
    <row r="408" spans="1:20" x14ac:dyDescent="0.35">
      <c r="A408" t="s">
        <v>778</v>
      </c>
      <c r="B408" t="s">
        <v>97</v>
      </c>
      <c r="C408" t="s">
        <v>120</v>
      </c>
      <c r="E408" t="s">
        <v>779</v>
      </c>
      <c r="F408" s="2">
        <v>2100</v>
      </c>
      <c r="G408" s="2">
        <v>3</v>
      </c>
      <c r="H408" s="7"/>
      <c r="I408" s="2">
        <v>7290</v>
      </c>
      <c r="J408" s="2">
        <v>27</v>
      </c>
      <c r="K408" s="7"/>
      <c r="L408" s="2"/>
      <c r="M408" s="2"/>
      <c r="N408" s="7"/>
      <c r="O408" s="2">
        <v>6900</v>
      </c>
      <c r="P408" s="2">
        <v>6</v>
      </c>
      <c r="Q408" s="7"/>
      <c r="R408" s="2">
        <v>16290</v>
      </c>
      <c r="S408" s="2">
        <v>36</v>
      </c>
      <c r="T408" s="7"/>
    </row>
    <row r="409" spans="1:20" x14ac:dyDescent="0.35">
      <c r="A409" t="s">
        <v>778</v>
      </c>
      <c r="B409" t="s">
        <v>265</v>
      </c>
      <c r="C409" t="s">
        <v>780</v>
      </c>
      <c r="D409" t="s">
        <v>175</v>
      </c>
      <c r="E409" t="s">
        <v>781</v>
      </c>
      <c r="F409" s="2">
        <v>1620</v>
      </c>
      <c r="G409" s="2">
        <v>6</v>
      </c>
      <c r="H409" s="7"/>
      <c r="I409" s="2">
        <v>3240</v>
      </c>
      <c r="J409" s="2">
        <v>12</v>
      </c>
      <c r="K409" s="7"/>
      <c r="L409" s="2"/>
      <c r="M409" s="2"/>
      <c r="N409" s="7"/>
      <c r="O409" s="2">
        <v>870</v>
      </c>
      <c r="P409" s="2">
        <v>3</v>
      </c>
      <c r="Q409" s="7"/>
      <c r="R409" s="2">
        <v>5730</v>
      </c>
      <c r="S409" s="2">
        <v>21</v>
      </c>
      <c r="T409" s="7"/>
    </row>
    <row r="410" spans="1:20" x14ac:dyDescent="0.35">
      <c r="A410" t="s">
        <v>782</v>
      </c>
      <c r="B410" t="s">
        <v>148</v>
      </c>
      <c r="C410" t="s">
        <v>783</v>
      </c>
      <c r="E410" t="s">
        <v>784</v>
      </c>
      <c r="F410" s="2">
        <v>4830</v>
      </c>
      <c r="G410" s="2">
        <v>18</v>
      </c>
      <c r="H410" s="7"/>
      <c r="I410" s="2"/>
      <c r="J410" s="2"/>
      <c r="K410" s="7"/>
      <c r="L410" s="2">
        <v>2430</v>
      </c>
      <c r="M410" s="2">
        <v>9</v>
      </c>
      <c r="N410" s="7"/>
      <c r="O410" s="2"/>
      <c r="P410" s="2"/>
      <c r="Q410" s="7"/>
      <c r="R410" s="2">
        <v>7260</v>
      </c>
      <c r="S410" s="2">
        <v>27</v>
      </c>
      <c r="T410" s="7"/>
    </row>
    <row r="411" spans="1:20" x14ac:dyDescent="0.35">
      <c r="A411" t="s">
        <v>785</v>
      </c>
      <c r="B411" t="s">
        <v>97</v>
      </c>
      <c r="C411" t="s">
        <v>113</v>
      </c>
      <c r="E411" t="s">
        <v>786</v>
      </c>
      <c r="F411" s="2">
        <v>38820</v>
      </c>
      <c r="G411" s="2">
        <v>129</v>
      </c>
      <c r="H411" s="7"/>
      <c r="I411" s="2">
        <v>41640</v>
      </c>
      <c r="J411" s="2">
        <v>102</v>
      </c>
      <c r="K411" s="7"/>
      <c r="L411" s="2">
        <v>25110</v>
      </c>
      <c r="M411" s="2">
        <v>93</v>
      </c>
      <c r="N411" s="7"/>
      <c r="O411" s="2">
        <v>39270</v>
      </c>
      <c r="P411" s="2">
        <v>117</v>
      </c>
      <c r="Q411" s="7"/>
      <c r="R411" s="2">
        <v>144840</v>
      </c>
      <c r="S411" s="2">
        <v>441</v>
      </c>
      <c r="T411" s="7"/>
    </row>
    <row r="412" spans="1:20" x14ac:dyDescent="0.35">
      <c r="A412" t="s">
        <v>787</v>
      </c>
      <c r="B412" t="s">
        <v>124</v>
      </c>
      <c r="C412" t="s">
        <v>125</v>
      </c>
      <c r="D412" t="s">
        <v>429</v>
      </c>
      <c r="E412" t="s">
        <v>788</v>
      </c>
      <c r="F412" s="2">
        <v>9030</v>
      </c>
      <c r="G412" s="2">
        <v>33</v>
      </c>
      <c r="H412" s="7"/>
      <c r="I412" s="2">
        <v>18570</v>
      </c>
      <c r="J412" s="2">
        <v>69</v>
      </c>
      <c r="K412" s="7"/>
      <c r="L412" s="2">
        <v>15540</v>
      </c>
      <c r="M412" s="2">
        <v>48</v>
      </c>
      <c r="N412" s="7"/>
      <c r="O412" s="2">
        <v>23430</v>
      </c>
      <c r="P412" s="2">
        <v>81</v>
      </c>
      <c r="Q412" s="7"/>
      <c r="R412" s="2">
        <v>66570</v>
      </c>
      <c r="S412" s="2">
        <v>231</v>
      </c>
      <c r="T412" s="7"/>
    </row>
    <row r="413" spans="1:20" x14ac:dyDescent="0.35">
      <c r="A413" t="s">
        <v>789</v>
      </c>
      <c r="B413" t="s">
        <v>148</v>
      </c>
      <c r="C413" t="s">
        <v>105</v>
      </c>
      <c r="E413" t="s">
        <v>790</v>
      </c>
      <c r="F413" s="2"/>
      <c r="G413" s="2"/>
      <c r="H413" s="7"/>
      <c r="I413" s="2">
        <v>8310</v>
      </c>
      <c r="J413" s="2">
        <v>21</v>
      </c>
      <c r="K413" s="7"/>
      <c r="L413" s="2">
        <v>8100</v>
      </c>
      <c r="M413" s="2">
        <v>30</v>
      </c>
      <c r="N413" s="7"/>
      <c r="O413" s="2">
        <v>8700</v>
      </c>
      <c r="P413" s="2">
        <v>30</v>
      </c>
      <c r="Q413" s="7"/>
      <c r="R413" s="2">
        <v>25110</v>
      </c>
      <c r="S413" s="2">
        <v>81</v>
      </c>
      <c r="T413" s="7"/>
    </row>
    <row r="414" spans="1:20" x14ac:dyDescent="0.35">
      <c r="A414" t="s">
        <v>791</v>
      </c>
      <c r="B414" t="s">
        <v>97</v>
      </c>
      <c r="C414" t="s">
        <v>113</v>
      </c>
      <c r="E414" t="s">
        <v>792</v>
      </c>
      <c r="F414" s="2">
        <v>16320</v>
      </c>
      <c r="G414" s="2">
        <v>60</v>
      </c>
      <c r="H414" s="7"/>
      <c r="I414" s="2">
        <v>10200</v>
      </c>
      <c r="J414" s="2">
        <v>33</v>
      </c>
      <c r="K414" s="7"/>
      <c r="L414" s="2">
        <v>18630</v>
      </c>
      <c r="M414" s="2">
        <v>69</v>
      </c>
      <c r="N414" s="7"/>
      <c r="O414" s="2">
        <v>17520</v>
      </c>
      <c r="P414" s="2">
        <v>42</v>
      </c>
      <c r="Q414" s="7"/>
      <c r="R414" s="2">
        <v>62670</v>
      </c>
      <c r="S414" s="2">
        <v>204</v>
      </c>
      <c r="T414" s="7"/>
    </row>
    <row r="415" spans="1:20" x14ac:dyDescent="0.35">
      <c r="A415" t="s">
        <v>793</v>
      </c>
      <c r="B415" t="s">
        <v>97</v>
      </c>
      <c r="C415" t="s">
        <v>117</v>
      </c>
      <c r="E415" t="s">
        <v>794</v>
      </c>
      <c r="F415" s="2">
        <v>9360</v>
      </c>
      <c r="G415" s="2">
        <v>30</v>
      </c>
      <c r="H415" s="7"/>
      <c r="I415" s="2">
        <v>6480</v>
      </c>
      <c r="J415" s="2">
        <v>24</v>
      </c>
      <c r="K415" s="7"/>
      <c r="L415" s="2">
        <v>10530</v>
      </c>
      <c r="M415" s="2">
        <v>39</v>
      </c>
      <c r="N415" s="7"/>
      <c r="O415" s="2">
        <v>29460</v>
      </c>
      <c r="P415" s="2">
        <v>102</v>
      </c>
      <c r="Q415" s="7"/>
      <c r="R415" s="2">
        <v>55830</v>
      </c>
      <c r="S415" s="2">
        <v>195</v>
      </c>
      <c r="T415" s="7"/>
    </row>
    <row r="416" spans="1:20" x14ac:dyDescent="0.35">
      <c r="A416" t="s">
        <v>795</v>
      </c>
      <c r="B416" t="s">
        <v>97</v>
      </c>
      <c r="C416" t="s">
        <v>281</v>
      </c>
      <c r="E416" t="s">
        <v>796</v>
      </c>
      <c r="F416" s="2">
        <v>3240</v>
      </c>
      <c r="G416" s="2">
        <v>12</v>
      </c>
      <c r="H416" s="7"/>
      <c r="I416" s="2">
        <v>1620</v>
      </c>
      <c r="J416" s="2">
        <v>6</v>
      </c>
      <c r="K416" s="7"/>
      <c r="L416" s="2">
        <v>2430</v>
      </c>
      <c r="M416" s="2">
        <v>9</v>
      </c>
      <c r="N416" s="7"/>
      <c r="O416" s="2">
        <v>4350</v>
      </c>
      <c r="P416" s="2">
        <v>15</v>
      </c>
      <c r="Q416" s="7"/>
      <c r="R416" s="2">
        <v>11640</v>
      </c>
      <c r="S416" s="2">
        <v>42</v>
      </c>
      <c r="T416" s="7"/>
    </row>
    <row r="417" spans="1:20" x14ac:dyDescent="0.35">
      <c r="A417" t="s">
        <v>795</v>
      </c>
      <c r="B417" t="s">
        <v>97</v>
      </c>
      <c r="C417" t="s">
        <v>164</v>
      </c>
      <c r="E417" t="s">
        <v>797</v>
      </c>
      <c r="F417" s="2">
        <v>3240</v>
      </c>
      <c r="G417" s="2">
        <v>12</v>
      </c>
      <c r="H417" s="7"/>
      <c r="I417" s="2">
        <v>1620</v>
      </c>
      <c r="J417" s="2">
        <v>6</v>
      </c>
      <c r="K417" s="7"/>
      <c r="L417" s="2"/>
      <c r="M417" s="2"/>
      <c r="N417" s="7"/>
      <c r="O417" s="2">
        <v>4350</v>
      </c>
      <c r="P417" s="2">
        <v>15</v>
      </c>
      <c r="Q417" s="7"/>
      <c r="R417" s="2">
        <v>9210</v>
      </c>
      <c r="S417" s="2">
        <v>33</v>
      </c>
      <c r="T417" s="7"/>
    </row>
    <row r="418" spans="1:20" x14ac:dyDescent="0.35">
      <c r="A418" t="s">
        <v>795</v>
      </c>
      <c r="B418" t="s">
        <v>97</v>
      </c>
      <c r="C418" t="s">
        <v>437</v>
      </c>
      <c r="E418" t="s">
        <v>798</v>
      </c>
      <c r="F418" s="2">
        <v>1560</v>
      </c>
      <c r="G418" s="2">
        <v>6</v>
      </c>
      <c r="H418" s="7"/>
      <c r="I418" s="2">
        <v>780</v>
      </c>
      <c r="J418" s="2">
        <v>3</v>
      </c>
      <c r="K418" s="7"/>
      <c r="L418" s="2">
        <v>6480</v>
      </c>
      <c r="M418" s="2">
        <v>24</v>
      </c>
      <c r="N418" s="7"/>
      <c r="O418" s="2">
        <v>3360</v>
      </c>
      <c r="P418" s="2">
        <v>12</v>
      </c>
      <c r="Q418" s="7"/>
      <c r="R418" s="2">
        <v>12180</v>
      </c>
      <c r="S418" s="2">
        <v>45</v>
      </c>
      <c r="T418" s="7"/>
    </row>
    <row r="419" spans="1:20" x14ac:dyDescent="0.35">
      <c r="A419" t="s">
        <v>795</v>
      </c>
      <c r="B419" t="s">
        <v>97</v>
      </c>
      <c r="C419" t="s">
        <v>281</v>
      </c>
      <c r="E419" t="s">
        <v>799</v>
      </c>
      <c r="F419" s="2">
        <v>810</v>
      </c>
      <c r="G419" s="2">
        <v>3</v>
      </c>
      <c r="H419" s="7"/>
      <c r="I419" s="2">
        <v>2370</v>
      </c>
      <c r="J419" s="2">
        <v>9</v>
      </c>
      <c r="K419" s="7"/>
      <c r="L419" s="2">
        <v>3210</v>
      </c>
      <c r="M419" s="2">
        <v>12</v>
      </c>
      <c r="N419" s="7"/>
      <c r="O419" s="2">
        <v>2580</v>
      </c>
      <c r="P419" s="2">
        <v>9</v>
      </c>
      <c r="Q419" s="7"/>
      <c r="R419" s="2">
        <v>8970</v>
      </c>
      <c r="S419" s="2">
        <v>33</v>
      </c>
      <c r="T419" s="7"/>
    </row>
    <row r="420" spans="1:20" x14ac:dyDescent="0.35">
      <c r="A420" t="s">
        <v>795</v>
      </c>
      <c r="B420" t="s">
        <v>97</v>
      </c>
      <c r="C420" t="s">
        <v>101</v>
      </c>
      <c r="E420" t="s">
        <v>553</v>
      </c>
      <c r="F420" s="2">
        <v>1620</v>
      </c>
      <c r="G420" s="2">
        <v>6</v>
      </c>
      <c r="H420" s="7"/>
      <c r="I420" s="2">
        <v>8580</v>
      </c>
      <c r="J420" s="2">
        <v>27</v>
      </c>
      <c r="K420" s="7"/>
      <c r="L420" s="2"/>
      <c r="M420" s="2"/>
      <c r="N420" s="7"/>
      <c r="O420" s="2"/>
      <c r="P420" s="2"/>
      <c r="Q420" s="7"/>
      <c r="R420" s="2">
        <v>10200</v>
      </c>
      <c r="S420" s="2">
        <v>33</v>
      </c>
      <c r="T420" s="7"/>
    </row>
    <row r="421" spans="1:20" x14ac:dyDescent="0.35">
      <c r="A421" t="s">
        <v>795</v>
      </c>
      <c r="B421" t="s">
        <v>97</v>
      </c>
      <c r="C421" t="s">
        <v>800</v>
      </c>
      <c r="E421" t="s">
        <v>801</v>
      </c>
      <c r="F421" s="2">
        <v>1620</v>
      </c>
      <c r="G421" s="2">
        <v>6</v>
      </c>
      <c r="H421" s="7"/>
      <c r="I421" s="2">
        <v>1620</v>
      </c>
      <c r="J421" s="2">
        <v>6</v>
      </c>
      <c r="K421" s="7"/>
      <c r="L421" s="2"/>
      <c r="M421" s="2"/>
      <c r="N421" s="7"/>
      <c r="O421" s="2">
        <v>1740</v>
      </c>
      <c r="P421" s="2">
        <v>6</v>
      </c>
      <c r="Q421" s="7"/>
      <c r="R421" s="2">
        <v>4980</v>
      </c>
      <c r="S421" s="2">
        <v>18</v>
      </c>
      <c r="T421" s="7"/>
    </row>
    <row r="422" spans="1:20" x14ac:dyDescent="0.35">
      <c r="A422" t="s">
        <v>795</v>
      </c>
      <c r="B422" t="s">
        <v>97</v>
      </c>
      <c r="C422" t="s">
        <v>802</v>
      </c>
      <c r="E422" t="s">
        <v>803</v>
      </c>
      <c r="F422" s="2">
        <v>3210</v>
      </c>
      <c r="G422" s="2">
        <v>12</v>
      </c>
      <c r="H422" s="7"/>
      <c r="I422" s="2">
        <v>4830</v>
      </c>
      <c r="J422" s="2">
        <v>18</v>
      </c>
      <c r="K422" s="7"/>
      <c r="L422" s="2">
        <v>1560</v>
      </c>
      <c r="M422" s="2">
        <v>6</v>
      </c>
      <c r="N422" s="7"/>
      <c r="O422" s="2">
        <v>0</v>
      </c>
      <c r="P422" s="2">
        <v>0</v>
      </c>
      <c r="Q422" s="7"/>
      <c r="R422" s="2">
        <v>9600</v>
      </c>
      <c r="S422" s="2">
        <v>36</v>
      </c>
      <c r="T422" s="7"/>
    </row>
    <row r="423" spans="1:20" x14ac:dyDescent="0.35">
      <c r="A423" t="s">
        <v>795</v>
      </c>
      <c r="B423" t="s">
        <v>97</v>
      </c>
      <c r="C423" t="s">
        <v>804</v>
      </c>
      <c r="E423" t="s">
        <v>805</v>
      </c>
      <c r="F423" s="2"/>
      <c r="G423" s="2"/>
      <c r="H423" s="7"/>
      <c r="I423" s="2"/>
      <c r="J423" s="2"/>
      <c r="K423" s="7"/>
      <c r="L423" s="2">
        <v>1620</v>
      </c>
      <c r="M423" s="2">
        <v>6</v>
      </c>
      <c r="N423" s="7"/>
      <c r="O423" s="2">
        <v>1740</v>
      </c>
      <c r="P423" s="2">
        <v>6</v>
      </c>
      <c r="Q423" s="7"/>
      <c r="R423" s="2">
        <v>3360</v>
      </c>
      <c r="S423" s="2">
        <v>12</v>
      </c>
      <c r="T423" s="7"/>
    </row>
    <row r="424" spans="1:20" x14ac:dyDescent="0.35">
      <c r="A424" t="s">
        <v>806</v>
      </c>
      <c r="B424" t="s">
        <v>124</v>
      </c>
      <c r="C424" t="s">
        <v>125</v>
      </c>
      <c r="D424" t="s">
        <v>653</v>
      </c>
      <c r="E424" t="s">
        <v>807</v>
      </c>
      <c r="F424" s="2">
        <v>1620</v>
      </c>
      <c r="G424" s="2">
        <v>6</v>
      </c>
      <c r="H424" s="7"/>
      <c r="I424" s="2">
        <v>2400</v>
      </c>
      <c r="J424" s="2">
        <v>9</v>
      </c>
      <c r="K424" s="7"/>
      <c r="L424" s="2">
        <v>2430</v>
      </c>
      <c r="M424" s="2">
        <v>9</v>
      </c>
      <c r="N424" s="7"/>
      <c r="O424" s="2">
        <v>2610</v>
      </c>
      <c r="P424" s="2">
        <v>9</v>
      </c>
      <c r="Q424" s="7"/>
      <c r="R424" s="2">
        <v>9060</v>
      </c>
      <c r="S424" s="2">
        <v>33</v>
      </c>
      <c r="T424" s="7"/>
    </row>
    <row r="425" spans="1:20" x14ac:dyDescent="0.35">
      <c r="A425" t="s">
        <v>50</v>
      </c>
      <c r="B425" t="s">
        <v>97</v>
      </c>
      <c r="C425" t="s">
        <v>106</v>
      </c>
      <c r="E425" t="s">
        <v>808</v>
      </c>
      <c r="F425" s="2">
        <v>960</v>
      </c>
      <c r="G425" s="2">
        <v>3</v>
      </c>
      <c r="H425" s="7"/>
      <c r="I425" s="2">
        <v>6480</v>
      </c>
      <c r="J425" s="2">
        <v>24</v>
      </c>
      <c r="K425" s="7"/>
      <c r="L425" s="2">
        <v>1590</v>
      </c>
      <c r="M425" s="2">
        <v>6</v>
      </c>
      <c r="N425" s="7"/>
      <c r="O425" s="2"/>
      <c r="P425" s="2"/>
      <c r="Q425" s="7"/>
      <c r="R425" s="2">
        <v>9030</v>
      </c>
      <c r="S425" s="2">
        <v>33</v>
      </c>
      <c r="T425" s="7"/>
    </row>
    <row r="426" spans="1:20" x14ac:dyDescent="0.35">
      <c r="A426" t="s">
        <v>50</v>
      </c>
      <c r="B426" t="s">
        <v>97</v>
      </c>
      <c r="C426" t="s">
        <v>116</v>
      </c>
      <c r="E426" t="s">
        <v>80</v>
      </c>
      <c r="F426" s="2">
        <v>3180</v>
      </c>
      <c r="G426" s="2">
        <v>12</v>
      </c>
      <c r="H426" s="7"/>
      <c r="I426" s="2">
        <v>6480</v>
      </c>
      <c r="J426" s="2">
        <v>24</v>
      </c>
      <c r="K426" s="7"/>
      <c r="L426" s="2">
        <v>3660</v>
      </c>
      <c r="M426" s="2">
        <v>9</v>
      </c>
      <c r="N426" s="7"/>
      <c r="O426" s="2">
        <v>3480</v>
      </c>
      <c r="P426" s="2">
        <v>12</v>
      </c>
      <c r="Q426" s="7"/>
      <c r="R426" s="2">
        <v>16800</v>
      </c>
      <c r="S426" s="2">
        <v>57</v>
      </c>
      <c r="T426" s="7"/>
    </row>
    <row r="427" spans="1:20" x14ac:dyDescent="0.35">
      <c r="A427" t="s">
        <v>50</v>
      </c>
      <c r="B427" t="s">
        <v>97</v>
      </c>
      <c r="C427" t="s">
        <v>101</v>
      </c>
      <c r="E427" t="s">
        <v>439</v>
      </c>
      <c r="F427" s="2">
        <v>5670</v>
      </c>
      <c r="G427" s="2">
        <v>21</v>
      </c>
      <c r="H427" s="7"/>
      <c r="I427" s="2">
        <v>2430</v>
      </c>
      <c r="J427" s="2">
        <v>9</v>
      </c>
      <c r="K427" s="7"/>
      <c r="L427" s="2">
        <v>810</v>
      </c>
      <c r="M427" s="2">
        <v>3</v>
      </c>
      <c r="N427" s="7"/>
      <c r="O427" s="2">
        <v>5220</v>
      </c>
      <c r="P427" s="2">
        <v>18</v>
      </c>
      <c r="Q427" s="7"/>
      <c r="R427" s="2">
        <v>14130</v>
      </c>
      <c r="S427" s="2">
        <v>51</v>
      </c>
      <c r="T427" s="7"/>
    </row>
    <row r="428" spans="1:20" x14ac:dyDescent="0.35">
      <c r="A428" t="s">
        <v>50</v>
      </c>
      <c r="B428" t="s">
        <v>97</v>
      </c>
      <c r="C428" t="s">
        <v>437</v>
      </c>
      <c r="E428" t="s">
        <v>809</v>
      </c>
      <c r="F428" s="2">
        <v>3300</v>
      </c>
      <c r="G428" s="2">
        <v>12</v>
      </c>
      <c r="H428" s="7"/>
      <c r="I428" s="2">
        <v>6480</v>
      </c>
      <c r="J428" s="2">
        <v>24</v>
      </c>
      <c r="K428" s="7"/>
      <c r="L428" s="2">
        <v>4830</v>
      </c>
      <c r="M428" s="2">
        <v>18</v>
      </c>
      <c r="N428" s="7"/>
      <c r="O428" s="2">
        <v>4350</v>
      </c>
      <c r="P428" s="2">
        <v>15</v>
      </c>
      <c r="Q428" s="7"/>
      <c r="R428" s="2">
        <v>18960</v>
      </c>
      <c r="S428" s="2">
        <v>69</v>
      </c>
      <c r="T428" s="7"/>
    </row>
    <row r="429" spans="1:20" x14ac:dyDescent="0.35">
      <c r="A429" t="s">
        <v>50</v>
      </c>
      <c r="B429" t="s">
        <v>97</v>
      </c>
      <c r="C429" t="s">
        <v>118</v>
      </c>
      <c r="E429" t="s">
        <v>84</v>
      </c>
      <c r="F429" s="2">
        <v>3240</v>
      </c>
      <c r="G429" s="2">
        <v>12</v>
      </c>
      <c r="H429" s="7"/>
      <c r="I429" s="2">
        <v>2430</v>
      </c>
      <c r="J429" s="2">
        <v>9</v>
      </c>
      <c r="K429" s="7"/>
      <c r="L429" s="2">
        <v>7290</v>
      </c>
      <c r="M429" s="2">
        <v>27</v>
      </c>
      <c r="N429" s="7"/>
      <c r="O429" s="2">
        <v>4350</v>
      </c>
      <c r="P429" s="2">
        <v>15</v>
      </c>
      <c r="Q429" s="7"/>
      <c r="R429" s="2">
        <v>17310</v>
      </c>
      <c r="S429" s="2">
        <v>63</v>
      </c>
      <c r="T429" s="7"/>
    </row>
    <row r="430" spans="1:20" x14ac:dyDescent="0.35">
      <c r="A430" t="s">
        <v>50</v>
      </c>
      <c r="B430" t="s">
        <v>97</v>
      </c>
      <c r="C430" t="s">
        <v>106</v>
      </c>
      <c r="E430" t="s">
        <v>810</v>
      </c>
      <c r="F430" s="2">
        <v>810</v>
      </c>
      <c r="G430" s="2">
        <v>3</v>
      </c>
      <c r="H430" s="7"/>
      <c r="I430" s="2">
        <v>6480</v>
      </c>
      <c r="J430" s="2">
        <v>24</v>
      </c>
      <c r="K430" s="7"/>
      <c r="L430" s="2">
        <v>780</v>
      </c>
      <c r="M430" s="2">
        <v>3</v>
      </c>
      <c r="N430" s="7"/>
      <c r="O430" s="2">
        <v>4350</v>
      </c>
      <c r="P430" s="2">
        <v>15</v>
      </c>
      <c r="Q430" s="7"/>
      <c r="R430" s="2">
        <v>12420</v>
      </c>
      <c r="S430" s="2">
        <v>45</v>
      </c>
      <c r="T430" s="7"/>
    </row>
    <row r="431" spans="1:20" x14ac:dyDescent="0.35">
      <c r="A431" t="s">
        <v>50</v>
      </c>
      <c r="B431" t="s">
        <v>97</v>
      </c>
      <c r="C431" t="s">
        <v>311</v>
      </c>
      <c r="E431" t="s">
        <v>811</v>
      </c>
      <c r="F431" s="2"/>
      <c r="G431" s="2"/>
      <c r="H431" s="7"/>
      <c r="I431" s="2">
        <v>6480</v>
      </c>
      <c r="J431" s="2">
        <v>24</v>
      </c>
      <c r="K431" s="7"/>
      <c r="L431" s="2"/>
      <c r="M431" s="2"/>
      <c r="N431" s="7"/>
      <c r="O431" s="2"/>
      <c r="P431" s="2"/>
      <c r="Q431" s="7"/>
      <c r="R431" s="2">
        <v>6480</v>
      </c>
      <c r="S431" s="2">
        <v>24</v>
      </c>
      <c r="T431" s="7"/>
    </row>
    <row r="432" spans="1:20" x14ac:dyDescent="0.35">
      <c r="A432" t="s">
        <v>50</v>
      </c>
      <c r="B432" t="s">
        <v>97</v>
      </c>
      <c r="C432" t="s">
        <v>629</v>
      </c>
      <c r="E432" t="s">
        <v>630</v>
      </c>
      <c r="F432" s="2">
        <v>8070</v>
      </c>
      <c r="G432" s="2">
        <v>24</v>
      </c>
      <c r="H432" s="7"/>
      <c r="I432" s="2">
        <v>9540</v>
      </c>
      <c r="J432" s="2">
        <v>30</v>
      </c>
      <c r="K432" s="7"/>
      <c r="L432" s="2">
        <v>17850</v>
      </c>
      <c r="M432" s="2">
        <v>63</v>
      </c>
      <c r="N432" s="7"/>
      <c r="O432" s="2"/>
      <c r="P432" s="2"/>
      <c r="Q432" s="7"/>
      <c r="R432" s="2">
        <v>35460</v>
      </c>
      <c r="S432" s="2">
        <v>117</v>
      </c>
      <c r="T432" s="7"/>
    </row>
    <row r="433" spans="1:20" x14ac:dyDescent="0.35">
      <c r="A433" t="s">
        <v>50</v>
      </c>
      <c r="B433" t="s">
        <v>97</v>
      </c>
      <c r="C433" t="s">
        <v>113</v>
      </c>
      <c r="E433" t="s">
        <v>85</v>
      </c>
      <c r="F433" s="2">
        <v>8760</v>
      </c>
      <c r="G433" s="2">
        <v>33</v>
      </c>
      <c r="H433" s="7"/>
      <c r="I433" s="2">
        <v>6480</v>
      </c>
      <c r="J433" s="2">
        <v>24</v>
      </c>
      <c r="K433" s="7"/>
      <c r="L433" s="2">
        <v>1560</v>
      </c>
      <c r="M433" s="2">
        <v>6</v>
      </c>
      <c r="N433" s="7"/>
      <c r="O433" s="2">
        <v>5070</v>
      </c>
      <c r="P433" s="2">
        <v>18</v>
      </c>
      <c r="Q433" s="7"/>
      <c r="R433" s="2">
        <v>21870</v>
      </c>
      <c r="S433" s="2">
        <v>81</v>
      </c>
      <c r="T433" s="7"/>
    </row>
    <row r="434" spans="1:20" x14ac:dyDescent="0.35">
      <c r="A434" t="s">
        <v>50</v>
      </c>
      <c r="B434" t="s">
        <v>124</v>
      </c>
      <c r="C434" t="s">
        <v>125</v>
      </c>
      <c r="D434" t="s">
        <v>162</v>
      </c>
      <c r="E434" t="s">
        <v>812</v>
      </c>
      <c r="F434" s="2">
        <v>2400</v>
      </c>
      <c r="G434" s="2">
        <v>9</v>
      </c>
      <c r="H434" s="7"/>
      <c r="I434" s="2">
        <v>810</v>
      </c>
      <c r="J434" s="2">
        <v>3</v>
      </c>
      <c r="K434" s="7"/>
      <c r="L434" s="2">
        <v>780</v>
      </c>
      <c r="M434" s="2">
        <v>3</v>
      </c>
      <c r="N434" s="7"/>
      <c r="O434" s="2">
        <v>6060</v>
      </c>
      <c r="P434" s="2">
        <v>21</v>
      </c>
      <c r="Q434" s="7"/>
      <c r="R434" s="2">
        <v>10050</v>
      </c>
      <c r="S434" s="2">
        <v>36</v>
      </c>
      <c r="T434" s="7"/>
    </row>
    <row r="435" spans="1:20" x14ac:dyDescent="0.35">
      <c r="A435" t="s">
        <v>813</v>
      </c>
      <c r="B435" t="s">
        <v>97</v>
      </c>
      <c r="C435" t="s">
        <v>578</v>
      </c>
      <c r="E435" t="s">
        <v>814</v>
      </c>
      <c r="F435" s="2">
        <v>42420</v>
      </c>
      <c r="G435" s="2">
        <v>156</v>
      </c>
      <c r="H435" s="7"/>
      <c r="I435" s="2">
        <v>35850</v>
      </c>
      <c r="J435" s="2">
        <v>123</v>
      </c>
      <c r="K435" s="7"/>
      <c r="L435" s="2">
        <v>32400</v>
      </c>
      <c r="M435" s="2">
        <v>120</v>
      </c>
      <c r="N435" s="7"/>
      <c r="O435" s="2">
        <v>93720</v>
      </c>
      <c r="P435" s="2">
        <v>324</v>
      </c>
      <c r="Q435" s="7"/>
      <c r="R435" s="2">
        <v>204390</v>
      </c>
      <c r="S435" s="2">
        <v>723</v>
      </c>
      <c r="T435" s="7"/>
    </row>
    <row r="436" spans="1:20" x14ac:dyDescent="0.35">
      <c r="A436" t="s">
        <v>815</v>
      </c>
      <c r="B436" t="s">
        <v>151</v>
      </c>
      <c r="C436" t="s">
        <v>152</v>
      </c>
      <c r="D436" t="s">
        <v>198</v>
      </c>
      <c r="E436" t="s">
        <v>816</v>
      </c>
      <c r="F436" s="2"/>
      <c r="G436" s="2"/>
      <c r="H436" s="7"/>
      <c r="I436" s="2">
        <v>6480</v>
      </c>
      <c r="J436" s="2">
        <v>24</v>
      </c>
      <c r="K436" s="7"/>
      <c r="L436" s="2">
        <v>8100</v>
      </c>
      <c r="M436" s="2">
        <v>30</v>
      </c>
      <c r="N436" s="7"/>
      <c r="O436" s="2">
        <v>21750</v>
      </c>
      <c r="P436" s="2">
        <v>75</v>
      </c>
      <c r="Q436" s="7"/>
      <c r="R436" s="2">
        <v>36330</v>
      </c>
      <c r="S436" s="2">
        <v>129</v>
      </c>
      <c r="T436" s="7"/>
    </row>
    <row r="437" spans="1:20" x14ac:dyDescent="0.35">
      <c r="A437" t="s">
        <v>815</v>
      </c>
      <c r="B437" t="s">
        <v>151</v>
      </c>
      <c r="C437" t="s">
        <v>152</v>
      </c>
      <c r="D437" t="s">
        <v>146</v>
      </c>
      <c r="E437" t="s">
        <v>817</v>
      </c>
      <c r="F437" s="2">
        <v>10500</v>
      </c>
      <c r="G437" s="2">
        <v>39</v>
      </c>
      <c r="H437" s="7"/>
      <c r="I437" s="2">
        <v>17820</v>
      </c>
      <c r="J437" s="2">
        <v>66</v>
      </c>
      <c r="K437" s="7"/>
      <c r="L437" s="2">
        <v>780</v>
      </c>
      <c r="M437" s="2">
        <v>3</v>
      </c>
      <c r="N437" s="7"/>
      <c r="O437" s="2">
        <v>18240</v>
      </c>
      <c r="P437" s="2">
        <v>63</v>
      </c>
      <c r="Q437" s="7"/>
      <c r="R437" s="2">
        <v>47340</v>
      </c>
      <c r="S437" s="2">
        <v>171</v>
      </c>
      <c r="T437" s="7"/>
    </row>
    <row r="438" spans="1:20" x14ac:dyDescent="0.35">
      <c r="A438" t="s">
        <v>815</v>
      </c>
      <c r="B438" t="s">
        <v>233</v>
      </c>
      <c r="C438" t="s">
        <v>234</v>
      </c>
      <c r="D438" t="s">
        <v>818</v>
      </c>
      <c r="E438" t="s">
        <v>819</v>
      </c>
      <c r="F438" s="2">
        <v>2430</v>
      </c>
      <c r="G438" s="2">
        <v>9</v>
      </c>
      <c r="H438" s="7"/>
      <c r="I438" s="2">
        <v>4860</v>
      </c>
      <c r="J438" s="2">
        <v>18</v>
      </c>
      <c r="K438" s="7"/>
      <c r="L438" s="2">
        <v>4050</v>
      </c>
      <c r="M438" s="2">
        <v>15</v>
      </c>
      <c r="N438" s="7"/>
      <c r="O438" s="2">
        <v>4350</v>
      </c>
      <c r="P438" s="2">
        <v>15</v>
      </c>
      <c r="Q438" s="7"/>
      <c r="R438" s="2">
        <v>15690</v>
      </c>
      <c r="S438" s="2">
        <v>57</v>
      </c>
      <c r="T438" s="7"/>
    </row>
    <row r="439" spans="1:20" x14ac:dyDescent="0.35">
      <c r="A439" t="s">
        <v>820</v>
      </c>
      <c r="B439" t="s">
        <v>97</v>
      </c>
      <c r="C439" t="s">
        <v>821</v>
      </c>
      <c r="E439" t="s">
        <v>822</v>
      </c>
      <c r="F439" s="2">
        <v>4860</v>
      </c>
      <c r="G439" s="2">
        <v>18</v>
      </c>
      <c r="H439" s="7"/>
      <c r="I439" s="2">
        <v>12960</v>
      </c>
      <c r="J439" s="2">
        <v>48</v>
      </c>
      <c r="K439" s="7"/>
      <c r="L439" s="2">
        <v>8580</v>
      </c>
      <c r="M439" s="2">
        <v>27</v>
      </c>
      <c r="N439" s="7"/>
      <c r="O439" s="2">
        <v>8700</v>
      </c>
      <c r="P439" s="2">
        <v>30</v>
      </c>
      <c r="Q439" s="7"/>
      <c r="R439" s="2">
        <v>35100</v>
      </c>
      <c r="S439" s="2">
        <v>123</v>
      </c>
      <c r="T439" s="7"/>
    </row>
    <row r="440" spans="1:20" x14ac:dyDescent="0.35">
      <c r="A440" t="s">
        <v>820</v>
      </c>
      <c r="B440" t="s">
        <v>97</v>
      </c>
      <c r="C440" t="s">
        <v>540</v>
      </c>
      <c r="E440" t="s">
        <v>823</v>
      </c>
      <c r="F440" s="2">
        <v>3210</v>
      </c>
      <c r="G440" s="2">
        <v>12</v>
      </c>
      <c r="H440" s="7"/>
      <c r="I440" s="2">
        <v>8910</v>
      </c>
      <c r="J440" s="2">
        <v>33</v>
      </c>
      <c r="K440" s="7"/>
      <c r="L440" s="2">
        <v>8100</v>
      </c>
      <c r="M440" s="2">
        <v>30</v>
      </c>
      <c r="N440" s="7"/>
      <c r="O440" s="2">
        <v>13050</v>
      </c>
      <c r="P440" s="2">
        <v>45</v>
      </c>
      <c r="Q440" s="7"/>
      <c r="R440" s="2">
        <v>33270</v>
      </c>
      <c r="S440" s="2">
        <v>120</v>
      </c>
      <c r="T440" s="7"/>
    </row>
    <row r="441" spans="1:20" x14ac:dyDescent="0.35">
      <c r="A441" t="s">
        <v>824</v>
      </c>
      <c r="B441" t="s">
        <v>97</v>
      </c>
      <c r="C441" t="s">
        <v>825</v>
      </c>
      <c r="E441" t="s">
        <v>826</v>
      </c>
      <c r="F441" s="2">
        <v>810</v>
      </c>
      <c r="G441" s="2">
        <v>3</v>
      </c>
      <c r="H441" s="7"/>
      <c r="I441" s="2">
        <v>1620</v>
      </c>
      <c r="J441" s="2">
        <v>6</v>
      </c>
      <c r="K441" s="7"/>
      <c r="L441" s="2">
        <v>810</v>
      </c>
      <c r="M441" s="2">
        <v>3</v>
      </c>
      <c r="N441" s="7"/>
      <c r="O441" s="2">
        <v>4350</v>
      </c>
      <c r="P441" s="2">
        <v>15</v>
      </c>
      <c r="Q441" s="7"/>
      <c r="R441" s="2">
        <v>7590</v>
      </c>
      <c r="S441" s="2">
        <v>27</v>
      </c>
      <c r="T441" s="7"/>
    </row>
    <row r="442" spans="1:20" x14ac:dyDescent="0.35">
      <c r="A442" t="s">
        <v>824</v>
      </c>
      <c r="B442" t="s">
        <v>97</v>
      </c>
      <c r="C442" t="s">
        <v>827</v>
      </c>
      <c r="E442" t="s">
        <v>828</v>
      </c>
      <c r="F442" s="2"/>
      <c r="G442" s="2"/>
      <c r="H442" s="7"/>
      <c r="I442" s="2"/>
      <c r="J442" s="2"/>
      <c r="K442" s="7"/>
      <c r="L442" s="2"/>
      <c r="M442" s="2"/>
      <c r="N442" s="7"/>
      <c r="O442" s="2">
        <v>6030</v>
      </c>
      <c r="P442" s="2">
        <v>18</v>
      </c>
      <c r="Q442" s="7"/>
      <c r="R442" s="2">
        <v>6030</v>
      </c>
      <c r="S442" s="2">
        <v>18</v>
      </c>
      <c r="T442" s="7"/>
    </row>
    <row r="443" spans="1:20" x14ac:dyDescent="0.35">
      <c r="A443" t="s">
        <v>829</v>
      </c>
      <c r="B443" t="s">
        <v>217</v>
      </c>
      <c r="C443" t="s">
        <v>218</v>
      </c>
      <c r="D443" t="s">
        <v>279</v>
      </c>
      <c r="E443" t="s">
        <v>830</v>
      </c>
      <c r="F443" s="2"/>
      <c r="G443" s="2"/>
      <c r="H443" s="7"/>
      <c r="I443" s="2">
        <v>2430</v>
      </c>
      <c r="J443" s="2">
        <v>9</v>
      </c>
      <c r="K443" s="7"/>
      <c r="L443" s="2">
        <v>1620</v>
      </c>
      <c r="M443" s="2">
        <v>6</v>
      </c>
      <c r="N443" s="7"/>
      <c r="O443" s="2"/>
      <c r="P443" s="2"/>
      <c r="Q443" s="7"/>
      <c r="R443" s="2">
        <v>4050</v>
      </c>
      <c r="S443" s="2">
        <v>15</v>
      </c>
      <c r="T443" s="7"/>
    </row>
    <row r="444" spans="1:20" x14ac:dyDescent="0.35">
      <c r="A444" t="s">
        <v>829</v>
      </c>
      <c r="B444" t="s">
        <v>233</v>
      </c>
      <c r="C444" t="s">
        <v>234</v>
      </c>
      <c r="D444" t="s">
        <v>231</v>
      </c>
      <c r="E444" t="s">
        <v>831</v>
      </c>
      <c r="F444" s="2">
        <v>4860</v>
      </c>
      <c r="G444" s="2">
        <v>18</v>
      </c>
      <c r="H444" s="7"/>
      <c r="I444" s="2">
        <v>4860</v>
      </c>
      <c r="J444" s="2">
        <v>18</v>
      </c>
      <c r="K444" s="7"/>
      <c r="L444" s="2">
        <v>7290</v>
      </c>
      <c r="M444" s="2">
        <v>27</v>
      </c>
      <c r="N444" s="7"/>
      <c r="O444" s="2">
        <v>5220</v>
      </c>
      <c r="P444" s="2">
        <v>18</v>
      </c>
      <c r="Q444" s="7"/>
      <c r="R444" s="2">
        <v>22230</v>
      </c>
      <c r="S444" s="2">
        <v>81</v>
      </c>
      <c r="T444" s="7"/>
    </row>
    <row r="445" spans="1:20" x14ac:dyDescent="0.35">
      <c r="A445" t="s">
        <v>829</v>
      </c>
      <c r="B445" t="s">
        <v>224</v>
      </c>
      <c r="C445" t="s">
        <v>225</v>
      </c>
      <c r="D445" t="s">
        <v>566</v>
      </c>
      <c r="E445" t="s">
        <v>832</v>
      </c>
      <c r="F445" s="2"/>
      <c r="G445" s="2"/>
      <c r="H445" s="7"/>
      <c r="I445" s="2">
        <v>7290</v>
      </c>
      <c r="J445" s="2">
        <v>27</v>
      </c>
      <c r="K445" s="7"/>
      <c r="L445" s="2">
        <v>1620</v>
      </c>
      <c r="M445" s="2">
        <v>6</v>
      </c>
      <c r="N445" s="7"/>
      <c r="O445" s="2">
        <v>6030</v>
      </c>
      <c r="P445" s="2">
        <v>21</v>
      </c>
      <c r="Q445" s="7"/>
      <c r="R445" s="2">
        <v>14940</v>
      </c>
      <c r="S445" s="2">
        <v>54</v>
      </c>
      <c r="T445" s="7"/>
    </row>
    <row r="446" spans="1:20" x14ac:dyDescent="0.35">
      <c r="A446" t="s">
        <v>829</v>
      </c>
      <c r="B446" t="s">
        <v>237</v>
      </c>
      <c r="C446" t="s">
        <v>238</v>
      </c>
      <c r="D446" t="s">
        <v>833</v>
      </c>
      <c r="E446" t="s">
        <v>834</v>
      </c>
      <c r="F446" s="2">
        <v>11310</v>
      </c>
      <c r="G446" s="2">
        <v>42</v>
      </c>
      <c r="H446" s="7"/>
      <c r="I446" s="2">
        <v>3240</v>
      </c>
      <c r="J446" s="2">
        <v>12</v>
      </c>
      <c r="K446" s="7"/>
      <c r="L446" s="2">
        <v>7230</v>
      </c>
      <c r="M446" s="2">
        <v>27</v>
      </c>
      <c r="N446" s="7"/>
      <c r="O446" s="2">
        <v>17400</v>
      </c>
      <c r="P446" s="2">
        <v>60</v>
      </c>
      <c r="Q446" s="7"/>
      <c r="R446" s="2">
        <v>39180</v>
      </c>
      <c r="S446" s="2">
        <v>141</v>
      </c>
      <c r="T446" s="7"/>
    </row>
    <row r="447" spans="1:20" x14ac:dyDescent="0.35">
      <c r="A447" t="s">
        <v>829</v>
      </c>
      <c r="B447" t="s">
        <v>237</v>
      </c>
      <c r="C447" t="s">
        <v>238</v>
      </c>
      <c r="D447" t="s">
        <v>636</v>
      </c>
      <c r="E447" t="s">
        <v>835</v>
      </c>
      <c r="F447" s="2">
        <v>2430</v>
      </c>
      <c r="G447" s="2">
        <v>9</v>
      </c>
      <c r="H447" s="7"/>
      <c r="I447" s="2">
        <v>2430</v>
      </c>
      <c r="J447" s="2">
        <v>9</v>
      </c>
      <c r="K447" s="7"/>
      <c r="L447" s="2"/>
      <c r="M447" s="2"/>
      <c r="N447" s="7"/>
      <c r="O447" s="2">
        <v>3480</v>
      </c>
      <c r="P447" s="2">
        <v>12</v>
      </c>
      <c r="Q447" s="7"/>
      <c r="R447" s="2">
        <v>8340</v>
      </c>
      <c r="S447" s="2">
        <v>30</v>
      </c>
      <c r="T447" s="7"/>
    </row>
    <row r="448" spans="1:20" x14ac:dyDescent="0.35">
      <c r="A448" t="s">
        <v>51</v>
      </c>
      <c r="B448" t="s">
        <v>97</v>
      </c>
      <c r="C448" t="s">
        <v>103</v>
      </c>
      <c r="E448" t="s">
        <v>86</v>
      </c>
      <c r="F448" s="2">
        <v>30570</v>
      </c>
      <c r="G448" s="2">
        <v>108</v>
      </c>
      <c r="H448" s="7"/>
      <c r="I448" s="2">
        <v>37200</v>
      </c>
      <c r="J448" s="2">
        <v>120</v>
      </c>
      <c r="K448" s="7"/>
      <c r="L448" s="2">
        <v>17370</v>
      </c>
      <c r="M448" s="2">
        <v>60</v>
      </c>
      <c r="N448" s="7"/>
      <c r="O448" s="2">
        <v>39525</v>
      </c>
      <c r="P448" s="2">
        <v>114</v>
      </c>
      <c r="Q448" s="7"/>
      <c r="R448" s="2">
        <v>124665</v>
      </c>
      <c r="S448" s="2">
        <v>402</v>
      </c>
      <c r="T448" s="7"/>
    </row>
    <row r="449" spans="1:20" x14ac:dyDescent="0.35">
      <c r="A449" t="s">
        <v>836</v>
      </c>
      <c r="B449" t="s">
        <v>124</v>
      </c>
      <c r="C449" t="s">
        <v>125</v>
      </c>
      <c r="D449" t="s">
        <v>121</v>
      </c>
      <c r="E449" t="s">
        <v>837</v>
      </c>
      <c r="F449" s="2">
        <v>4830</v>
      </c>
      <c r="G449" s="2">
        <v>18</v>
      </c>
      <c r="H449" s="7"/>
      <c r="I449" s="2"/>
      <c r="J449" s="2"/>
      <c r="K449" s="7"/>
      <c r="L449" s="2"/>
      <c r="M449" s="2"/>
      <c r="N449" s="7"/>
      <c r="O449" s="2"/>
      <c r="P449" s="2"/>
      <c r="Q449" s="7"/>
      <c r="R449" s="2">
        <v>4830</v>
      </c>
      <c r="S449" s="2">
        <v>18</v>
      </c>
      <c r="T449" s="7"/>
    </row>
    <row r="450" spans="1:20" x14ac:dyDescent="0.35">
      <c r="A450" t="s">
        <v>836</v>
      </c>
      <c r="B450" t="s">
        <v>124</v>
      </c>
      <c r="C450" t="s">
        <v>125</v>
      </c>
      <c r="D450" t="s">
        <v>144</v>
      </c>
      <c r="E450" t="s">
        <v>442</v>
      </c>
      <c r="F450" s="2">
        <v>810</v>
      </c>
      <c r="G450" s="2">
        <v>3</v>
      </c>
      <c r="H450" s="7"/>
      <c r="I450" s="2"/>
      <c r="J450" s="2"/>
      <c r="K450" s="7"/>
      <c r="L450" s="2">
        <v>1560</v>
      </c>
      <c r="M450" s="2">
        <v>6</v>
      </c>
      <c r="N450" s="7"/>
      <c r="O450" s="2"/>
      <c r="P450" s="2"/>
      <c r="Q450" s="7"/>
      <c r="R450" s="2">
        <v>2370</v>
      </c>
      <c r="S450" s="2">
        <v>9</v>
      </c>
      <c r="T450" s="7"/>
    </row>
    <row r="451" spans="1:20" x14ac:dyDescent="0.35">
      <c r="A451" t="s">
        <v>836</v>
      </c>
      <c r="B451" t="s">
        <v>134</v>
      </c>
      <c r="C451" t="s">
        <v>135</v>
      </c>
      <c r="D451" t="s">
        <v>142</v>
      </c>
      <c r="E451" t="s">
        <v>838</v>
      </c>
      <c r="F451" s="2">
        <v>780</v>
      </c>
      <c r="G451" s="2">
        <v>3</v>
      </c>
      <c r="H451" s="7"/>
      <c r="I451" s="2">
        <v>780</v>
      </c>
      <c r="J451" s="2">
        <v>3</v>
      </c>
      <c r="K451" s="7"/>
      <c r="L451" s="2"/>
      <c r="M451" s="2"/>
      <c r="N451" s="7"/>
      <c r="O451" s="2">
        <v>1740</v>
      </c>
      <c r="P451" s="2">
        <v>6</v>
      </c>
      <c r="Q451" s="7"/>
      <c r="R451" s="2">
        <v>3300</v>
      </c>
      <c r="S451" s="2">
        <v>12</v>
      </c>
      <c r="T451" s="7"/>
    </row>
    <row r="452" spans="1:20" x14ac:dyDescent="0.35">
      <c r="A452" t="s">
        <v>52</v>
      </c>
      <c r="B452" t="s">
        <v>97</v>
      </c>
      <c r="C452" t="s">
        <v>119</v>
      </c>
      <c r="E452" t="s">
        <v>87</v>
      </c>
      <c r="F452" s="2">
        <v>7770</v>
      </c>
      <c r="G452" s="2">
        <v>24</v>
      </c>
      <c r="H452" s="7"/>
      <c r="I452" s="2">
        <v>14430</v>
      </c>
      <c r="J452" s="2">
        <v>39</v>
      </c>
      <c r="K452" s="7"/>
      <c r="L452" s="2"/>
      <c r="M452" s="2"/>
      <c r="N452" s="7"/>
      <c r="O452" s="2">
        <v>8700</v>
      </c>
      <c r="P452" s="2">
        <v>30</v>
      </c>
      <c r="Q452" s="7"/>
      <c r="R452" s="2">
        <v>30900</v>
      </c>
      <c r="S452" s="2">
        <v>93</v>
      </c>
      <c r="T452" s="7"/>
    </row>
    <row r="453" spans="1:20" x14ac:dyDescent="0.35">
      <c r="A453" t="s">
        <v>839</v>
      </c>
      <c r="B453" t="s">
        <v>97</v>
      </c>
      <c r="C453" t="s">
        <v>101</v>
      </c>
      <c r="E453" t="s">
        <v>840</v>
      </c>
      <c r="F453" s="2">
        <v>4050</v>
      </c>
      <c r="G453" s="2">
        <v>15</v>
      </c>
      <c r="H453" s="7"/>
      <c r="I453" s="2">
        <v>6480</v>
      </c>
      <c r="J453" s="2">
        <v>24</v>
      </c>
      <c r="K453" s="7"/>
      <c r="L453" s="2"/>
      <c r="M453" s="2"/>
      <c r="N453" s="7"/>
      <c r="O453" s="2"/>
      <c r="P453" s="2"/>
      <c r="Q453" s="7"/>
      <c r="R453" s="2">
        <v>10530</v>
      </c>
      <c r="S453" s="2">
        <v>39</v>
      </c>
      <c r="T453" s="7"/>
    </row>
    <row r="454" spans="1:20" x14ac:dyDescent="0.35">
      <c r="A454" t="s">
        <v>839</v>
      </c>
      <c r="B454" t="s">
        <v>97</v>
      </c>
      <c r="C454" t="s">
        <v>437</v>
      </c>
      <c r="E454" t="s">
        <v>841</v>
      </c>
      <c r="F454" s="2"/>
      <c r="G454" s="2"/>
      <c r="H454" s="7"/>
      <c r="I454" s="2"/>
      <c r="J454" s="2"/>
      <c r="K454" s="7"/>
      <c r="L454" s="2"/>
      <c r="M454" s="2"/>
      <c r="N454" s="7"/>
      <c r="O454" s="2">
        <v>8700</v>
      </c>
      <c r="P454" s="2">
        <v>30</v>
      </c>
      <c r="Q454" s="7"/>
      <c r="R454" s="2">
        <v>8700</v>
      </c>
      <c r="S454" s="2">
        <v>30</v>
      </c>
      <c r="T454" s="7"/>
    </row>
    <row r="455" spans="1:20" x14ac:dyDescent="0.35">
      <c r="A455" t="s">
        <v>839</v>
      </c>
      <c r="B455" t="s">
        <v>97</v>
      </c>
      <c r="C455" t="s">
        <v>100</v>
      </c>
      <c r="E455" t="s">
        <v>842</v>
      </c>
      <c r="F455" s="2"/>
      <c r="G455" s="2"/>
      <c r="H455" s="7"/>
      <c r="I455" s="2"/>
      <c r="J455" s="2"/>
      <c r="K455" s="7"/>
      <c r="L455" s="2">
        <v>6480</v>
      </c>
      <c r="M455" s="2">
        <v>24</v>
      </c>
      <c r="N455" s="7"/>
      <c r="O455" s="2">
        <v>4350</v>
      </c>
      <c r="P455" s="2">
        <v>15</v>
      </c>
      <c r="Q455" s="7"/>
      <c r="R455" s="2">
        <v>10830</v>
      </c>
      <c r="S455" s="2">
        <v>39</v>
      </c>
      <c r="T455" s="7"/>
    </row>
    <row r="456" spans="1:20" x14ac:dyDescent="0.35">
      <c r="A456" t="s">
        <v>839</v>
      </c>
      <c r="B456" t="s">
        <v>97</v>
      </c>
      <c r="C456" t="s">
        <v>506</v>
      </c>
      <c r="E456" t="s">
        <v>843</v>
      </c>
      <c r="F456" s="2">
        <v>2340</v>
      </c>
      <c r="G456" s="2">
        <v>9</v>
      </c>
      <c r="H456" s="7"/>
      <c r="I456" s="2">
        <v>12960</v>
      </c>
      <c r="J456" s="2">
        <v>48</v>
      </c>
      <c r="K456" s="7"/>
      <c r="L456" s="2">
        <v>4050</v>
      </c>
      <c r="M456" s="2">
        <v>15</v>
      </c>
      <c r="N456" s="7"/>
      <c r="O456" s="2">
        <v>13050</v>
      </c>
      <c r="P456" s="2">
        <v>45</v>
      </c>
      <c r="Q456" s="7"/>
      <c r="R456" s="2">
        <v>32400</v>
      </c>
      <c r="S456" s="2">
        <v>117</v>
      </c>
      <c r="T456" s="7"/>
    </row>
    <row r="457" spans="1:20" x14ac:dyDescent="0.35">
      <c r="A457" t="s">
        <v>839</v>
      </c>
      <c r="B457" t="s">
        <v>97</v>
      </c>
      <c r="C457" t="s">
        <v>106</v>
      </c>
      <c r="E457" t="s">
        <v>844</v>
      </c>
      <c r="F457" s="2">
        <v>4050</v>
      </c>
      <c r="G457" s="2">
        <v>15</v>
      </c>
      <c r="H457" s="7"/>
      <c r="I457" s="2">
        <v>18420</v>
      </c>
      <c r="J457" s="2">
        <v>69</v>
      </c>
      <c r="K457" s="7"/>
      <c r="L457" s="2"/>
      <c r="M457" s="2"/>
      <c r="N457" s="7"/>
      <c r="O457" s="2"/>
      <c r="P457" s="2"/>
      <c r="Q457" s="7"/>
      <c r="R457" s="2">
        <v>22470</v>
      </c>
      <c r="S457" s="2">
        <v>84</v>
      </c>
      <c r="T457" s="7"/>
    </row>
    <row r="458" spans="1:20" x14ac:dyDescent="0.35">
      <c r="A458" t="s">
        <v>839</v>
      </c>
      <c r="B458" t="s">
        <v>97</v>
      </c>
      <c r="C458" t="s">
        <v>149</v>
      </c>
      <c r="E458" t="s">
        <v>845</v>
      </c>
      <c r="F458" s="2"/>
      <c r="G458" s="2"/>
      <c r="H458" s="7"/>
      <c r="I458" s="2"/>
      <c r="J458" s="2"/>
      <c r="K458" s="7"/>
      <c r="L458" s="2">
        <v>7170</v>
      </c>
      <c r="M458" s="2">
        <v>27</v>
      </c>
      <c r="N458" s="7"/>
      <c r="O458" s="2">
        <v>4350</v>
      </c>
      <c r="P458" s="2">
        <v>15</v>
      </c>
      <c r="Q458" s="7"/>
      <c r="R458" s="2">
        <v>11520</v>
      </c>
      <c r="S458" s="2">
        <v>42</v>
      </c>
      <c r="T458" s="7"/>
    </row>
    <row r="459" spans="1:20" x14ac:dyDescent="0.35">
      <c r="A459" t="s">
        <v>53</v>
      </c>
      <c r="B459" t="s">
        <v>97</v>
      </c>
      <c r="C459" t="s">
        <v>682</v>
      </c>
      <c r="E459" t="s">
        <v>846</v>
      </c>
      <c r="F459" s="2">
        <v>4830</v>
      </c>
      <c r="G459" s="2">
        <v>18</v>
      </c>
      <c r="H459" s="7"/>
      <c r="I459" s="2">
        <v>1560</v>
      </c>
      <c r="J459" s="2">
        <v>6</v>
      </c>
      <c r="K459" s="7"/>
      <c r="L459" s="2"/>
      <c r="M459" s="2"/>
      <c r="N459" s="7"/>
      <c r="O459" s="2">
        <v>8700</v>
      </c>
      <c r="P459" s="2">
        <v>30</v>
      </c>
      <c r="Q459" s="7"/>
      <c r="R459" s="2">
        <v>15090</v>
      </c>
      <c r="S459" s="2">
        <v>54</v>
      </c>
      <c r="T459" s="7"/>
    </row>
    <row r="460" spans="1:20" x14ac:dyDescent="0.35">
      <c r="A460" t="s">
        <v>53</v>
      </c>
      <c r="B460" t="s">
        <v>97</v>
      </c>
      <c r="C460" t="s">
        <v>629</v>
      </c>
      <c r="E460" t="s">
        <v>847</v>
      </c>
      <c r="F460" s="2">
        <v>7170</v>
      </c>
      <c r="G460" s="2">
        <v>27</v>
      </c>
      <c r="H460" s="7"/>
      <c r="I460" s="2">
        <v>18420</v>
      </c>
      <c r="J460" s="2">
        <v>69</v>
      </c>
      <c r="K460" s="7"/>
      <c r="L460" s="2">
        <v>3240</v>
      </c>
      <c r="M460" s="2">
        <v>12</v>
      </c>
      <c r="N460" s="7"/>
      <c r="O460" s="2">
        <v>9705</v>
      </c>
      <c r="P460" s="2">
        <v>33</v>
      </c>
      <c r="Q460" s="7"/>
      <c r="R460" s="2">
        <v>38535</v>
      </c>
      <c r="S460" s="2">
        <v>141</v>
      </c>
      <c r="T460" s="7"/>
    </row>
    <row r="461" spans="1:20" x14ac:dyDescent="0.35">
      <c r="A461" t="s">
        <v>53</v>
      </c>
      <c r="B461" t="s">
        <v>97</v>
      </c>
      <c r="C461" t="s">
        <v>113</v>
      </c>
      <c r="E461" t="s">
        <v>848</v>
      </c>
      <c r="F461" s="2">
        <v>1560</v>
      </c>
      <c r="G461" s="2">
        <v>6</v>
      </c>
      <c r="H461" s="7"/>
      <c r="I461" s="2">
        <v>6480</v>
      </c>
      <c r="J461" s="2">
        <v>24</v>
      </c>
      <c r="K461" s="7"/>
      <c r="L461" s="2">
        <v>3120</v>
      </c>
      <c r="M461" s="2">
        <v>12</v>
      </c>
      <c r="N461" s="7"/>
      <c r="O461" s="2">
        <v>4350</v>
      </c>
      <c r="P461" s="2">
        <v>15</v>
      </c>
      <c r="Q461" s="7"/>
      <c r="R461" s="2">
        <v>15510</v>
      </c>
      <c r="S461" s="2">
        <v>57</v>
      </c>
      <c r="T461" s="7"/>
    </row>
    <row r="462" spans="1:20" x14ac:dyDescent="0.35">
      <c r="A462" t="s">
        <v>53</v>
      </c>
      <c r="B462" t="s">
        <v>97</v>
      </c>
      <c r="C462" t="s">
        <v>120</v>
      </c>
      <c r="E462" t="s">
        <v>88</v>
      </c>
      <c r="F462" s="2"/>
      <c r="G462" s="2"/>
      <c r="H462" s="7"/>
      <c r="I462" s="2">
        <v>6480</v>
      </c>
      <c r="J462" s="2">
        <v>24</v>
      </c>
      <c r="K462" s="7"/>
      <c r="L462" s="2"/>
      <c r="M462" s="2"/>
      <c r="N462" s="7"/>
      <c r="O462" s="2">
        <v>3360</v>
      </c>
      <c r="P462" s="2">
        <v>12</v>
      </c>
      <c r="Q462" s="7"/>
      <c r="R462" s="2">
        <v>9840</v>
      </c>
      <c r="S462" s="2">
        <v>36</v>
      </c>
      <c r="T462" s="7"/>
    </row>
    <row r="463" spans="1:20" x14ac:dyDescent="0.35">
      <c r="A463" t="s">
        <v>849</v>
      </c>
      <c r="B463" t="s">
        <v>97</v>
      </c>
      <c r="C463" t="s">
        <v>100</v>
      </c>
      <c r="E463" t="s">
        <v>850</v>
      </c>
      <c r="F463" s="2">
        <v>10020</v>
      </c>
      <c r="G463" s="2">
        <v>36</v>
      </c>
      <c r="H463" s="7"/>
      <c r="I463" s="2">
        <v>12960</v>
      </c>
      <c r="J463" s="2">
        <v>48</v>
      </c>
      <c r="K463" s="7"/>
      <c r="L463" s="2">
        <v>6570</v>
      </c>
      <c r="M463" s="2">
        <v>24</v>
      </c>
      <c r="N463" s="7"/>
      <c r="O463" s="2">
        <v>11745</v>
      </c>
      <c r="P463" s="2">
        <v>36</v>
      </c>
      <c r="Q463" s="7"/>
      <c r="R463" s="2">
        <v>41295</v>
      </c>
      <c r="S463" s="2">
        <v>144</v>
      </c>
      <c r="T463" s="7"/>
    </row>
    <row r="464" spans="1:20" x14ac:dyDescent="0.35">
      <c r="A464" t="s">
        <v>54</v>
      </c>
      <c r="B464" t="s">
        <v>131</v>
      </c>
      <c r="C464" t="s">
        <v>230</v>
      </c>
      <c r="D464" t="s">
        <v>704</v>
      </c>
      <c r="E464" t="s">
        <v>851</v>
      </c>
      <c r="F464" s="2">
        <v>1560</v>
      </c>
      <c r="G464" s="2">
        <v>6</v>
      </c>
      <c r="H464" s="7"/>
      <c r="I464" s="2">
        <v>6480</v>
      </c>
      <c r="J464" s="2">
        <v>24</v>
      </c>
      <c r="K464" s="7"/>
      <c r="L464" s="2">
        <v>1620</v>
      </c>
      <c r="M464" s="2">
        <v>6</v>
      </c>
      <c r="N464" s="7"/>
      <c r="O464" s="2"/>
      <c r="P464" s="2"/>
      <c r="Q464" s="7"/>
      <c r="R464" s="2">
        <v>9660</v>
      </c>
      <c r="S464" s="2">
        <v>36</v>
      </c>
      <c r="T464" s="7"/>
    </row>
    <row r="465" spans="1:20" x14ac:dyDescent="0.35">
      <c r="A465" t="s">
        <v>54</v>
      </c>
      <c r="B465" t="s">
        <v>97</v>
      </c>
      <c r="C465" t="s">
        <v>852</v>
      </c>
      <c r="E465" t="s">
        <v>853</v>
      </c>
      <c r="F465" s="2">
        <v>4860</v>
      </c>
      <c r="G465" s="2">
        <v>18</v>
      </c>
      <c r="H465" s="7"/>
      <c r="I465" s="2">
        <v>8100</v>
      </c>
      <c r="J465" s="2">
        <v>30</v>
      </c>
      <c r="K465" s="7"/>
      <c r="L465" s="2">
        <v>6480</v>
      </c>
      <c r="M465" s="2">
        <v>24</v>
      </c>
      <c r="N465" s="7"/>
      <c r="O465" s="2">
        <v>3480</v>
      </c>
      <c r="P465" s="2">
        <v>12</v>
      </c>
      <c r="Q465" s="7"/>
      <c r="R465" s="2">
        <v>22920</v>
      </c>
      <c r="S465" s="2">
        <v>84</v>
      </c>
      <c r="T465" s="7"/>
    </row>
    <row r="466" spans="1:20" x14ac:dyDescent="0.35">
      <c r="A466" t="s">
        <v>54</v>
      </c>
      <c r="B466" t="s">
        <v>97</v>
      </c>
      <c r="C466" t="s">
        <v>854</v>
      </c>
      <c r="E466" t="s">
        <v>855</v>
      </c>
      <c r="F466" s="2"/>
      <c r="G466" s="2"/>
      <c r="H466" s="7"/>
      <c r="I466" s="2"/>
      <c r="J466" s="2"/>
      <c r="K466" s="7"/>
      <c r="L466" s="2">
        <v>4050</v>
      </c>
      <c r="M466" s="2">
        <v>15</v>
      </c>
      <c r="N466" s="7"/>
      <c r="O466" s="2">
        <v>2610</v>
      </c>
      <c r="P466" s="2">
        <v>9</v>
      </c>
      <c r="Q466" s="7"/>
      <c r="R466" s="2">
        <v>6660</v>
      </c>
      <c r="S466" s="2">
        <v>24</v>
      </c>
      <c r="T466" s="7"/>
    </row>
    <row r="467" spans="1:20" x14ac:dyDescent="0.35">
      <c r="A467" t="s">
        <v>54</v>
      </c>
      <c r="B467" t="s">
        <v>131</v>
      </c>
      <c r="C467" t="s">
        <v>230</v>
      </c>
      <c r="D467" t="s">
        <v>856</v>
      </c>
      <c r="E467" t="s">
        <v>857</v>
      </c>
      <c r="F467" s="2"/>
      <c r="G467" s="2"/>
      <c r="H467" s="7"/>
      <c r="I467" s="2">
        <v>1620</v>
      </c>
      <c r="J467" s="2">
        <v>6</v>
      </c>
      <c r="K467" s="7"/>
      <c r="L467" s="2">
        <v>1620</v>
      </c>
      <c r="M467" s="2">
        <v>6</v>
      </c>
      <c r="N467" s="7"/>
      <c r="O467" s="2"/>
      <c r="P467" s="2"/>
      <c r="Q467" s="7"/>
      <c r="R467" s="2">
        <v>3240</v>
      </c>
      <c r="S467" s="2">
        <v>12</v>
      </c>
      <c r="T467" s="7"/>
    </row>
    <row r="468" spans="1:20" x14ac:dyDescent="0.35">
      <c r="A468" t="s">
        <v>54</v>
      </c>
      <c r="B468" t="s">
        <v>97</v>
      </c>
      <c r="C468" t="s">
        <v>858</v>
      </c>
      <c r="E468" t="s">
        <v>859</v>
      </c>
      <c r="F468" s="2">
        <v>1740</v>
      </c>
      <c r="G468" s="2">
        <v>6</v>
      </c>
      <c r="H468" s="7"/>
      <c r="I468" s="2">
        <v>14700</v>
      </c>
      <c r="J468" s="2">
        <v>54</v>
      </c>
      <c r="K468" s="7"/>
      <c r="L468" s="2">
        <v>780</v>
      </c>
      <c r="M468" s="2">
        <v>3</v>
      </c>
      <c r="N468" s="7"/>
      <c r="O468" s="2">
        <v>9540</v>
      </c>
      <c r="P468" s="2">
        <v>33</v>
      </c>
      <c r="Q468" s="7"/>
      <c r="R468" s="2">
        <v>26760</v>
      </c>
      <c r="S468" s="2">
        <v>96</v>
      </c>
      <c r="T468" s="7"/>
    </row>
    <row r="469" spans="1:20" x14ac:dyDescent="0.35">
      <c r="A469" t="s">
        <v>54</v>
      </c>
      <c r="B469" t="s">
        <v>134</v>
      </c>
      <c r="C469" t="s">
        <v>135</v>
      </c>
      <c r="D469" t="s">
        <v>294</v>
      </c>
      <c r="E469" t="s">
        <v>860</v>
      </c>
      <c r="F469" s="2">
        <v>4050</v>
      </c>
      <c r="G469" s="2">
        <v>15</v>
      </c>
      <c r="H469" s="7"/>
      <c r="I469" s="2">
        <v>19440</v>
      </c>
      <c r="J469" s="2">
        <v>72</v>
      </c>
      <c r="K469" s="7"/>
      <c r="L469" s="2">
        <v>6480</v>
      </c>
      <c r="M469" s="2">
        <v>24</v>
      </c>
      <c r="N469" s="7"/>
      <c r="O469" s="2">
        <v>8700</v>
      </c>
      <c r="P469" s="2">
        <v>30</v>
      </c>
      <c r="Q469" s="7"/>
      <c r="R469" s="2">
        <v>38670</v>
      </c>
      <c r="S469" s="2">
        <v>141</v>
      </c>
      <c r="T469" s="7"/>
    </row>
    <row r="470" spans="1:20" x14ac:dyDescent="0.35">
      <c r="A470" t="s">
        <v>54</v>
      </c>
      <c r="B470" t="s">
        <v>97</v>
      </c>
      <c r="C470" t="s">
        <v>103</v>
      </c>
      <c r="E470" t="s">
        <v>89</v>
      </c>
      <c r="F470" s="2">
        <v>6900</v>
      </c>
      <c r="G470" s="2">
        <v>21</v>
      </c>
      <c r="H470" s="7"/>
      <c r="I470" s="2">
        <v>32400</v>
      </c>
      <c r="J470" s="2">
        <v>120</v>
      </c>
      <c r="K470" s="7"/>
      <c r="L470" s="2">
        <v>17700</v>
      </c>
      <c r="M470" s="2">
        <v>66</v>
      </c>
      <c r="N470" s="7"/>
      <c r="O470" s="2">
        <v>33900</v>
      </c>
      <c r="P470" s="2">
        <v>108</v>
      </c>
      <c r="Q470" s="7"/>
      <c r="R470" s="2">
        <v>90900</v>
      </c>
      <c r="S470" s="2">
        <v>315</v>
      </c>
      <c r="T470" s="7"/>
    </row>
    <row r="471" spans="1:20" x14ac:dyDescent="0.35">
      <c r="A471" t="s">
        <v>54</v>
      </c>
      <c r="B471" t="s">
        <v>97</v>
      </c>
      <c r="C471" t="s">
        <v>578</v>
      </c>
      <c r="E471" t="s">
        <v>861</v>
      </c>
      <c r="F471" s="2"/>
      <c r="G471" s="2"/>
      <c r="H471" s="7"/>
      <c r="I471" s="2">
        <v>3240</v>
      </c>
      <c r="J471" s="2">
        <v>12</v>
      </c>
      <c r="K471" s="7"/>
      <c r="L471" s="2"/>
      <c r="M471" s="2"/>
      <c r="N471" s="7"/>
      <c r="O471" s="2">
        <v>1740</v>
      </c>
      <c r="P471" s="2">
        <v>6</v>
      </c>
      <c r="Q471" s="7"/>
      <c r="R471" s="2">
        <v>4980</v>
      </c>
      <c r="S471" s="2">
        <v>18</v>
      </c>
      <c r="T471" s="7"/>
    </row>
    <row r="472" spans="1:20" x14ac:dyDescent="0.35">
      <c r="A472" t="s">
        <v>54</v>
      </c>
      <c r="B472" t="s">
        <v>97</v>
      </c>
      <c r="C472" t="s">
        <v>100</v>
      </c>
      <c r="E472" t="s">
        <v>862</v>
      </c>
      <c r="F472" s="2"/>
      <c r="G472" s="2"/>
      <c r="H472" s="7"/>
      <c r="I472" s="2">
        <v>5670</v>
      </c>
      <c r="J472" s="2">
        <v>21</v>
      </c>
      <c r="K472" s="7"/>
      <c r="L472" s="2">
        <v>4050</v>
      </c>
      <c r="M472" s="2">
        <v>15</v>
      </c>
      <c r="N472" s="7"/>
      <c r="O472" s="2">
        <v>1740</v>
      </c>
      <c r="P472" s="2">
        <v>6</v>
      </c>
      <c r="Q472" s="7"/>
      <c r="R472" s="2">
        <v>11460</v>
      </c>
      <c r="S472" s="2">
        <v>42</v>
      </c>
      <c r="T472" s="7"/>
    </row>
    <row r="473" spans="1:20" x14ac:dyDescent="0.35">
      <c r="A473" t="s">
        <v>54</v>
      </c>
      <c r="B473" t="s">
        <v>97</v>
      </c>
      <c r="C473" t="s">
        <v>171</v>
      </c>
      <c r="E473" t="s">
        <v>863</v>
      </c>
      <c r="F473" s="2">
        <v>6480</v>
      </c>
      <c r="G473" s="2">
        <v>24</v>
      </c>
      <c r="H473" s="7"/>
      <c r="I473" s="2">
        <v>12960</v>
      </c>
      <c r="J473" s="2">
        <v>48</v>
      </c>
      <c r="K473" s="7"/>
      <c r="L473" s="2">
        <v>4050</v>
      </c>
      <c r="M473" s="2">
        <v>15</v>
      </c>
      <c r="N473" s="7"/>
      <c r="O473" s="2">
        <v>6090</v>
      </c>
      <c r="P473" s="2">
        <v>21</v>
      </c>
      <c r="Q473" s="7"/>
      <c r="R473" s="2">
        <v>29580</v>
      </c>
      <c r="S473" s="2">
        <v>108</v>
      </c>
      <c r="T473" s="7"/>
    </row>
    <row r="474" spans="1:20" x14ac:dyDescent="0.35">
      <c r="A474" t="s">
        <v>864</v>
      </c>
      <c r="B474" t="s">
        <v>97</v>
      </c>
      <c r="C474" t="s">
        <v>638</v>
      </c>
      <c r="E474" t="s">
        <v>865</v>
      </c>
      <c r="F474" s="2">
        <v>780</v>
      </c>
      <c r="G474" s="2">
        <v>3</v>
      </c>
      <c r="H474" s="7"/>
      <c r="I474" s="2">
        <v>3180</v>
      </c>
      <c r="J474" s="2">
        <v>12</v>
      </c>
      <c r="K474" s="7"/>
      <c r="L474" s="2"/>
      <c r="M474" s="2"/>
      <c r="N474" s="7"/>
      <c r="O474" s="2"/>
      <c r="P474" s="2"/>
      <c r="Q474" s="7"/>
      <c r="R474" s="2">
        <v>3960</v>
      </c>
      <c r="S474" s="2">
        <v>15</v>
      </c>
      <c r="T474" s="7"/>
    </row>
    <row r="475" spans="1:20" x14ac:dyDescent="0.35">
      <c r="A475" t="s">
        <v>866</v>
      </c>
      <c r="B475" t="s">
        <v>97</v>
      </c>
      <c r="C475" t="s">
        <v>260</v>
      </c>
      <c r="E475" t="s">
        <v>867</v>
      </c>
      <c r="F475" s="2"/>
      <c r="G475" s="2"/>
      <c r="H475" s="7"/>
      <c r="I475" s="2">
        <v>3240</v>
      </c>
      <c r="J475" s="2">
        <v>12</v>
      </c>
      <c r="K475" s="7"/>
      <c r="L475" s="2">
        <v>4050</v>
      </c>
      <c r="M475" s="2">
        <v>15</v>
      </c>
      <c r="N475" s="7"/>
      <c r="O475" s="2"/>
      <c r="P475" s="2"/>
      <c r="Q475" s="7"/>
      <c r="R475" s="2">
        <v>7290</v>
      </c>
      <c r="S475" s="2">
        <v>27</v>
      </c>
      <c r="T475" s="7"/>
    </row>
    <row r="476" spans="1:20" x14ac:dyDescent="0.35">
      <c r="A476" t="s">
        <v>866</v>
      </c>
      <c r="B476" t="s">
        <v>97</v>
      </c>
      <c r="C476" t="s">
        <v>868</v>
      </c>
      <c r="E476" t="s">
        <v>869</v>
      </c>
      <c r="F476" s="2">
        <v>10530</v>
      </c>
      <c r="G476" s="2">
        <v>39</v>
      </c>
      <c r="H476" s="7"/>
      <c r="I476" s="2">
        <v>12960</v>
      </c>
      <c r="J476" s="2">
        <v>48</v>
      </c>
      <c r="K476" s="7"/>
      <c r="L476" s="2">
        <v>6480</v>
      </c>
      <c r="M476" s="2">
        <v>24</v>
      </c>
      <c r="N476" s="7"/>
      <c r="O476" s="2">
        <v>8700</v>
      </c>
      <c r="P476" s="2">
        <v>30</v>
      </c>
      <c r="Q476" s="7"/>
      <c r="R476" s="2">
        <v>38670</v>
      </c>
      <c r="S476" s="2">
        <v>141</v>
      </c>
      <c r="T476" s="7"/>
    </row>
    <row r="477" spans="1:20" x14ac:dyDescent="0.35">
      <c r="A477" t="s">
        <v>870</v>
      </c>
      <c r="B477" t="s">
        <v>97</v>
      </c>
      <c r="C477" t="s">
        <v>506</v>
      </c>
      <c r="E477" t="s">
        <v>871</v>
      </c>
      <c r="F477" s="2"/>
      <c r="G477" s="2"/>
      <c r="H477" s="7"/>
      <c r="I477" s="2"/>
      <c r="J477" s="2"/>
      <c r="K477" s="7"/>
      <c r="L477" s="2"/>
      <c r="M477" s="2"/>
      <c r="N477" s="7"/>
      <c r="O477" s="2">
        <v>4350</v>
      </c>
      <c r="P477" s="2">
        <v>15</v>
      </c>
      <c r="Q477" s="7"/>
      <c r="R477" s="2">
        <v>4350</v>
      </c>
      <c r="S477" s="2">
        <v>15</v>
      </c>
      <c r="T477" s="7"/>
    </row>
    <row r="478" spans="1:20" x14ac:dyDescent="0.35">
      <c r="A478" t="s">
        <v>870</v>
      </c>
      <c r="B478" t="s">
        <v>97</v>
      </c>
      <c r="C478" t="s">
        <v>557</v>
      </c>
      <c r="E478" t="s">
        <v>872</v>
      </c>
      <c r="F478" s="2">
        <v>1620</v>
      </c>
      <c r="G478" s="2">
        <v>6</v>
      </c>
      <c r="H478" s="7"/>
      <c r="I478" s="2">
        <v>6480</v>
      </c>
      <c r="J478" s="2">
        <v>24</v>
      </c>
      <c r="K478" s="7"/>
      <c r="L478" s="2"/>
      <c r="M478" s="2"/>
      <c r="N478" s="7"/>
      <c r="O478" s="2"/>
      <c r="P478" s="2"/>
      <c r="Q478" s="7"/>
      <c r="R478" s="2">
        <v>8100</v>
      </c>
      <c r="S478" s="2">
        <v>30</v>
      </c>
      <c r="T478" s="7"/>
    </row>
    <row r="479" spans="1:20" x14ac:dyDescent="0.35">
      <c r="A479" t="s">
        <v>873</v>
      </c>
      <c r="B479" t="s">
        <v>97</v>
      </c>
      <c r="C479" t="s">
        <v>591</v>
      </c>
      <c r="E479" t="s">
        <v>874</v>
      </c>
      <c r="F479" s="2"/>
      <c r="G479" s="2"/>
      <c r="H479" s="7"/>
      <c r="I479" s="2">
        <v>6480</v>
      </c>
      <c r="J479" s="2">
        <v>24</v>
      </c>
      <c r="K479" s="7"/>
      <c r="L479" s="2"/>
      <c r="M479" s="2"/>
      <c r="N479" s="7"/>
      <c r="O479" s="2">
        <v>1875</v>
      </c>
      <c r="P479" s="2">
        <v>6</v>
      </c>
      <c r="Q479" s="7"/>
      <c r="R479" s="2">
        <v>8355</v>
      </c>
      <c r="S479" s="2">
        <v>30</v>
      </c>
      <c r="T479" s="7"/>
    </row>
    <row r="480" spans="1:20" x14ac:dyDescent="0.35">
      <c r="A480" t="s">
        <v>875</v>
      </c>
      <c r="B480" t="s">
        <v>97</v>
      </c>
      <c r="C480" t="s">
        <v>876</v>
      </c>
      <c r="E480" t="s">
        <v>877</v>
      </c>
      <c r="F480" s="2">
        <v>8880</v>
      </c>
      <c r="G480" s="2">
        <v>33</v>
      </c>
      <c r="H480" s="7"/>
      <c r="I480" s="2">
        <v>4050</v>
      </c>
      <c r="J480" s="2">
        <v>15</v>
      </c>
      <c r="K480" s="7"/>
      <c r="L480" s="2">
        <v>4050</v>
      </c>
      <c r="M480" s="2">
        <v>15</v>
      </c>
      <c r="N480" s="7"/>
      <c r="O480" s="2">
        <v>8700</v>
      </c>
      <c r="P480" s="2">
        <v>30</v>
      </c>
      <c r="Q480" s="7"/>
      <c r="R480" s="2">
        <v>25680</v>
      </c>
      <c r="S480" s="2">
        <v>93</v>
      </c>
      <c r="T480" s="7"/>
    </row>
    <row r="481" spans="1:20" x14ac:dyDescent="0.35">
      <c r="A481" t="s">
        <v>875</v>
      </c>
      <c r="B481" t="s">
        <v>151</v>
      </c>
      <c r="C481" t="s">
        <v>152</v>
      </c>
      <c r="D481" t="s">
        <v>198</v>
      </c>
      <c r="E481" t="s">
        <v>199</v>
      </c>
      <c r="F481" s="2">
        <v>1560</v>
      </c>
      <c r="G481" s="2">
        <v>6</v>
      </c>
      <c r="H481" s="7"/>
      <c r="I481" s="2">
        <v>7260</v>
      </c>
      <c r="J481" s="2">
        <v>27</v>
      </c>
      <c r="K481" s="7"/>
      <c r="L481" s="2">
        <v>16170</v>
      </c>
      <c r="M481" s="2">
        <v>60</v>
      </c>
      <c r="N481" s="7"/>
      <c r="O481" s="2">
        <v>8700</v>
      </c>
      <c r="P481" s="2">
        <v>30</v>
      </c>
      <c r="Q481" s="7"/>
      <c r="R481" s="2">
        <v>33690</v>
      </c>
      <c r="S481" s="2">
        <v>123</v>
      </c>
      <c r="T481" s="7"/>
    </row>
    <row r="482" spans="1:20" x14ac:dyDescent="0.35">
      <c r="A482" t="s">
        <v>878</v>
      </c>
      <c r="B482" t="s">
        <v>97</v>
      </c>
      <c r="C482" t="s">
        <v>246</v>
      </c>
      <c r="E482" t="s">
        <v>879</v>
      </c>
      <c r="F482" s="2">
        <v>7170</v>
      </c>
      <c r="G482" s="2">
        <v>27</v>
      </c>
      <c r="H482" s="7"/>
      <c r="I482" s="2">
        <v>6480</v>
      </c>
      <c r="J482" s="2">
        <v>24</v>
      </c>
      <c r="K482" s="7"/>
      <c r="L482" s="2">
        <v>11970</v>
      </c>
      <c r="M482" s="2">
        <v>45</v>
      </c>
      <c r="N482" s="7"/>
      <c r="O482" s="2">
        <v>11190</v>
      </c>
      <c r="P482" s="2">
        <v>39</v>
      </c>
      <c r="Q482" s="7"/>
      <c r="R482" s="2">
        <v>36810</v>
      </c>
      <c r="S482" s="2">
        <v>135</v>
      </c>
      <c r="T482" s="7"/>
    </row>
    <row r="483" spans="1:20" x14ac:dyDescent="0.35">
      <c r="A483" t="s">
        <v>55</v>
      </c>
      <c r="B483" t="s">
        <v>97</v>
      </c>
      <c r="C483" t="s">
        <v>105</v>
      </c>
      <c r="E483" t="s">
        <v>564</v>
      </c>
      <c r="F483" s="2">
        <v>7920</v>
      </c>
      <c r="G483" s="2">
        <v>30</v>
      </c>
      <c r="H483" s="7"/>
      <c r="I483" s="2">
        <v>15060</v>
      </c>
      <c r="J483" s="2">
        <v>51</v>
      </c>
      <c r="K483" s="7"/>
      <c r="L483" s="2">
        <v>5610</v>
      </c>
      <c r="M483" s="2">
        <v>21</v>
      </c>
      <c r="N483" s="7"/>
      <c r="O483" s="2">
        <v>21930</v>
      </c>
      <c r="P483" s="2">
        <v>48</v>
      </c>
      <c r="Q483" s="7"/>
      <c r="R483" s="2">
        <v>50520</v>
      </c>
      <c r="S483" s="2">
        <v>150</v>
      </c>
      <c r="T483" s="7"/>
    </row>
    <row r="484" spans="1:20" x14ac:dyDescent="0.35">
      <c r="A484" t="s">
        <v>55</v>
      </c>
      <c r="B484" t="s">
        <v>97</v>
      </c>
      <c r="C484" t="s">
        <v>880</v>
      </c>
      <c r="E484" t="s">
        <v>881</v>
      </c>
      <c r="F484" s="2">
        <v>8250</v>
      </c>
      <c r="G484" s="2">
        <v>21</v>
      </c>
      <c r="H484" s="7"/>
      <c r="I484" s="2">
        <v>9930</v>
      </c>
      <c r="J484" s="2">
        <v>27</v>
      </c>
      <c r="K484" s="7"/>
      <c r="L484" s="2">
        <v>8880</v>
      </c>
      <c r="M484" s="2">
        <v>33</v>
      </c>
      <c r="N484" s="7"/>
      <c r="O484" s="2">
        <v>14355</v>
      </c>
      <c r="P484" s="2">
        <v>36</v>
      </c>
      <c r="Q484" s="7"/>
      <c r="R484" s="2">
        <v>41415</v>
      </c>
      <c r="S484" s="2">
        <v>117</v>
      </c>
      <c r="T484" s="7"/>
    </row>
    <row r="485" spans="1:20" x14ac:dyDescent="0.35">
      <c r="A485" t="s">
        <v>55</v>
      </c>
      <c r="B485" t="s">
        <v>97</v>
      </c>
      <c r="C485" t="s">
        <v>100</v>
      </c>
      <c r="E485" t="s">
        <v>882</v>
      </c>
      <c r="F485" s="2">
        <v>7380</v>
      </c>
      <c r="G485" s="2">
        <v>18</v>
      </c>
      <c r="H485" s="7"/>
      <c r="I485" s="2">
        <v>22740</v>
      </c>
      <c r="J485" s="2">
        <v>51</v>
      </c>
      <c r="K485" s="7"/>
      <c r="L485" s="2">
        <v>4050</v>
      </c>
      <c r="M485" s="2">
        <v>15</v>
      </c>
      <c r="N485" s="7"/>
      <c r="O485" s="2"/>
      <c r="P485" s="2"/>
      <c r="Q485" s="7"/>
      <c r="R485" s="2">
        <v>34170</v>
      </c>
      <c r="S485" s="2">
        <v>84</v>
      </c>
      <c r="T485" s="7"/>
    </row>
    <row r="486" spans="1:20" x14ac:dyDescent="0.35">
      <c r="A486" t="s">
        <v>55</v>
      </c>
      <c r="B486" t="s">
        <v>97</v>
      </c>
      <c r="C486" t="s">
        <v>110</v>
      </c>
      <c r="E486" t="s">
        <v>883</v>
      </c>
      <c r="F486" s="2">
        <v>4050</v>
      </c>
      <c r="G486" s="2">
        <v>15</v>
      </c>
      <c r="H486" s="7"/>
      <c r="I486" s="2">
        <v>8580</v>
      </c>
      <c r="J486" s="2">
        <v>27</v>
      </c>
      <c r="K486" s="7"/>
      <c r="L486" s="2">
        <v>4050</v>
      </c>
      <c r="M486" s="2">
        <v>15</v>
      </c>
      <c r="N486" s="7"/>
      <c r="O486" s="2">
        <v>3480</v>
      </c>
      <c r="P486" s="2">
        <v>12</v>
      </c>
      <c r="Q486" s="7"/>
      <c r="R486" s="2">
        <v>20160</v>
      </c>
      <c r="S486" s="2">
        <v>69</v>
      </c>
      <c r="T486" s="7"/>
    </row>
    <row r="487" spans="1:20" x14ac:dyDescent="0.35">
      <c r="A487" t="s">
        <v>55</v>
      </c>
      <c r="B487" t="s">
        <v>97</v>
      </c>
      <c r="C487" t="s">
        <v>884</v>
      </c>
      <c r="E487" t="s">
        <v>885</v>
      </c>
      <c r="F487" s="2">
        <v>2430</v>
      </c>
      <c r="G487" s="2">
        <v>9</v>
      </c>
      <c r="H487" s="7"/>
      <c r="I487" s="2">
        <v>7260</v>
      </c>
      <c r="J487" s="2">
        <v>27</v>
      </c>
      <c r="K487" s="7"/>
      <c r="L487" s="2">
        <v>12030</v>
      </c>
      <c r="M487" s="2">
        <v>45</v>
      </c>
      <c r="N487" s="7"/>
      <c r="O487" s="2">
        <v>25110</v>
      </c>
      <c r="P487" s="2">
        <v>87</v>
      </c>
      <c r="Q487" s="7"/>
      <c r="R487" s="2">
        <v>46830</v>
      </c>
      <c r="S487" s="2">
        <v>168</v>
      </c>
      <c r="T487" s="7"/>
    </row>
    <row r="488" spans="1:20" x14ac:dyDescent="0.35">
      <c r="A488" t="s">
        <v>55</v>
      </c>
      <c r="B488" t="s">
        <v>97</v>
      </c>
      <c r="C488" t="s">
        <v>121</v>
      </c>
      <c r="E488" t="s">
        <v>90</v>
      </c>
      <c r="F488" s="2">
        <v>5670</v>
      </c>
      <c r="G488" s="2">
        <v>21</v>
      </c>
      <c r="H488" s="7"/>
      <c r="I488" s="2">
        <v>8100</v>
      </c>
      <c r="J488" s="2">
        <v>30</v>
      </c>
      <c r="K488" s="7"/>
      <c r="L488" s="2"/>
      <c r="M488" s="2"/>
      <c r="N488" s="7"/>
      <c r="O488" s="2">
        <v>2205</v>
      </c>
      <c r="P488" s="2">
        <v>3</v>
      </c>
      <c r="Q488" s="7"/>
      <c r="R488" s="2">
        <v>15975</v>
      </c>
      <c r="S488" s="2">
        <v>54</v>
      </c>
      <c r="T488" s="7"/>
    </row>
    <row r="489" spans="1:20" x14ac:dyDescent="0.35">
      <c r="A489" t="s">
        <v>886</v>
      </c>
      <c r="B489" t="s">
        <v>148</v>
      </c>
      <c r="C489" t="s">
        <v>887</v>
      </c>
      <c r="E489" t="s">
        <v>888</v>
      </c>
      <c r="F489" s="2">
        <v>14580</v>
      </c>
      <c r="G489" s="2">
        <v>54</v>
      </c>
      <c r="H489" s="7"/>
      <c r="I489" s="2">
        <v>28020</v>
      </c>
      <c r="J489" s="2">
        <v>99</v>
      </c>
      <c r="K489" s="7"/>
      <c r="L489" s="2">
        <v>4050</v>
      </c>
      <c r="M489" s="2">
        <v>15</v>
      </c>
      <c r="N489" s="7"/>
      <c r="O489" s="2">
        <v>8700</v>
      </c>
      <c r="P489" s="2">
        <v>30</v>
      </c>
      <c r="Q489" s="7"/>
      <c r="R489" s="2">
        <v>55350</v>
      </c>
      <c r="S489" s="2">
        <v>198</v>
      </c>
      <c r="T489" s="7"/>
    </row>
    <row r="490" spans="1:20" x14ac:dyDescent="0.35">
      <c r="A490" t="s">
        <v>886</v>
      </c>
      <c r="B490" t="s">
        <v>148</v>
      </c>
      <c r="C490" t="s">
        <v>228</v>
      </c>
      <c r="E490" t="s">
        <v>889</v>
      </c>
      <c r="F490" s="2">
        <v>14520</v>
      </c>
      <c r="G490" s="2">
        <v>54</v>
      </c>
      <c r="H490" s="7"/>
      <c r="I490" s="2">
        <v>12960</v>
      </c>
      <c r="J490" s="2">
        <v>48</v>
      </c>
      <c r="K490" s="7"/>
      <c r="L490" s="2">
        <v>24180</v>
      </c>
      <c r="M490" s="2">
        <v>90</v>
      </c>
      <c r="N490" s="7"/>
      <c r="O490" s="2">
        <v>14730</v>
      </c>
      <c r="P490" s="2">
        <v>51</v>
      </c>
      <c r="Q490" s="7"/>
      <c r="R490" s="2">
        <v>66390</v>
      </c>
      <c r="S490" s="2">
        <v>243</v>
      </c>
      <c r="T490" s="7"/>
    </row>
    <row r="491" spans="1:20" x14ac:dyDescent="0.35">
      <c r="A491" t="s">
        <v>886</v>
      </c>
      <c r="B491" t="s">
        <v>148</v>
      </c>
      <c r="C491" t="s">
        <v>149</v>
      </c>
      <c r="E491" t="s">
        <v>890</v>
      </c>
      <c r="F491" s="2">
        <v>13710</v>
      </c>
      <c r="G491" s="2">
        <v>51</v>
      </c>
      <c r="H491" s="7"/>
      <c r="I491" s="2">
        <v>8820</v>
      </c>
      <c r="J491" s="2">
        <v>33</v>
      </c>
      <c r="K491" s="7"/>
      <c r="L491" s="2">
        <v>16200</v>
      </c>
      <c r="M491" s="2">
        <v>60</v>
      </c>
      <c r="N491" s="7"/>
      <c r="O491" s="2">
        <v>22965</v>
      </c>
      <c r="P491" s="2">
        <v>75</v>
      </c>
      <c r="Q491" s="7"/>
      <c r="R491" s="2">
        <v>61695</v>
      </c>
      <c r="S491" s="2">
        <v>219</v>
      </c>
      <c r="T491" s="7"/>
    </row>
    <row r="492" spans="1:20" x14ac:dyDescent="0.35">
      <c r="A492" t="s">
        <v>886</v>
      </c>
      <c r="B492" t="s">
        <v>148</v>
      </c>
      <c r="C492" t="s">
        <v>103</v>
      </c>
      <c r="E492" t="s">
        <v>891</v>
      </c>
      <c r="F492" s="2">
        <v>4050</v>
      </c>
      <c r="G492" s="2">
        <v>15</v>
      </c>
      <c r="H492" s="7"/>
      <c r="I492" s="2">
        <v>6480</v>
      </c>
      <c r="J492" s="2">
        <v>24</v>
      </c>
      <c r="K492" s="7"/>
      <c r="L492" s="2"/>
      <c r="M492" s="2"/>
      <c r="N492" s="7"/>
      <c r="O492" s="2"/>
      <c r="P492" s="2"/>
      <c r="Q492" s="7"/>
      <c r="R492" s="2">
        <v>10530</v>
      </c>
      <c r="S492" s="2">
        <v>39</v>
      </c>
      <c r="T492" s="7"/>
    </row>
    <row r="493" spans="1:20" x14ac:dyDescent="0.35">
      <c r="A493" t="s">
        <v>886</v>
      </c>
      <c r="B493" t="s">
        <v>148</v>
      </c>
      <c r="C493" t="s">
        <v>892</v>
      </c>
      <c r="E493" t="s">
        <v>893</v>
      </c>
      <c r="F493" s="2">
        <v>31500</v>
      </c>
      <c r="G493" s="2">
        <v>117</v>
      </c>
      <c r="H493" s="7"/>
      <c r="I493" s="2">
        <v>14880</v>
      </c>
      <c r="J493" s="2">
        <v>36</v>
      </c>
      <c r="K493" s="7"/>
      <c r="L493" s="2">
        <v>29760</v>
      </c>
      <c r="M493" s="2">
        <v>111</v>
      </c>
      <c r="N493" s="7"/>
      <c r="O493" s="2">
        <v>28305</v>
      </c>
      <c r="P493" s="2">
        <v>93</v>
      </c>
      <c r="Q493" s="7"/>
      <c r="R493" s="2">
        <v>104445</v>
      </c>
      <c r="S493" s="2">
        <v>357</v>
      </c>
      <c r="T493" s="7"/>
    </row>
    <row r="494" spans="1:20" x14ac:dyDescent="0.35">
      <c r="A494" t="s">
        <v>894</v>
      </c>
      <c r="B494" t="s">
        <v>97</v>
      </c>
      <c r="C494" t="s">
        <v>895</v>
      </c>
      <c r="E494" t="s">
        <v>896</v>
      </c>
      <c r="F494" s="2">
        <v>1620</v>
      </c>
      <c r="G494" s="2">
        <v>6</v>
      </c>
      <c r="H494" s="7"/>
      <c r="I494" s="2">
        <v>8100</v>
      </c>
      <c r="J494" s="2">
        <v>30</v>
      </c>
      <c r="K494" s="7"/>
      <c r="L494" s="2">
        <v>6480</v>
      </c>
      <c r="M494" s="2">
        <v>24</v>
      </c>
      <c r="N494" s="7"/>
      <c r="O494" s="2"/>
      <c r="P494" s="2"/>
      <c r="Q494" s="7"/>
      <c r="R494" s="2">
        <v>16200</v>
      </c>
      <c r="S494" s="2">
        <v>60</v>
      </c>
      <c r="T494" s="7"/>
    </row>
    <row r="495" spans="1:20" x14ac:dyDescent="0.35">
      <c r="A495" t="s">
        <v>894</v>
      </c>
      <c r="B495" t="s">
        <v>97</v>
      </c>
      <c r="C495" t="s">
        <v>101</v>
      </c>
      <c r="E495" t="s">
        <v>897</v>
      </c>
      <c r="F495" s="2">
        <v>1620</v>
      </c>
      <c r="G495" s="2">
        <v>6</v>
      </c>
      <c r="H495" s="7"/>
      <c r="I495" s="2">
        <v>3240</v>
      </c>
      <c r="J495" s="2">
        <v>12</v>
      </c>
      <c r="K495" s="7"/>
      <c r="L495" s="2">
        <v>5670</v>
      </c>
      <c r="M495" s="2">
        <v>21</v>
      </c>
      <c r="N495" s="7"/>
      <c r="O495" s="2">
        <v>2610</v>
      </c>
      <c r="P495" s="2">
        <v>9</v>
      </c>
      <c r="Q495" s="7"/>
      <c r="R495" s="2">
        <v>13140</v>
      </c>
      <c r="S495" s="2">
        <v>48</v>
      </c>
      <c r="T495" s="7"/>
    </row>
    <row r="496" spans="1:20" x14ac:dyDescent="0.35">
      <c r="A496" t="s">
        <v>894</v>
      </c>
      <c r="B496" t="s">
        <v>265</v>
      </c>
      <c r="C496" t="s">
        <v>898</v>
      </c>
      <c r="D496" t="s">
        <v>899</v>
      </c>
      <c r="E496" t="s">
        <v>900</v>
      </c>
      <c r="F496" s="2">
        <v>2430</v>
      </c>
      <c r="G496" s="2">
        <v>9</v>
      </c>
      <c r="H496" s="7"/>
      <c r="I496" s="2">
        <v>4860</v>
      </c>
      <c r="J496" s="2">
        <v>18</v>
      </c>
      <c r="K496" s="7"/>
      <c r="L496" s="2">
        <v>1620</v>
      </c>
      <c r="M496" s="2">
        <v>6</v>
      </c>
      <c r="N496" s="7"/>
      <c r="O496" s="2"/>
      <c r="P496" s="2"/>
      <c r="Q496" s="7"/>
      <c r="R496" s="2">
        <v>8910</v>
      </c>
      <c r="S496" s="2">
        <v>33</v>
      </c>
      <c r="T496" s="7"/>
    </row>
    <row r="497" spans="1:20" x14ac:dyDescent="0.35">
      <c r="A497" t="s">
        <v>894</v>
      </c>
      <c r="B497" t="s">
        <v>97</v>
      </c>
      <c r="C497" t="s">
        <v>281</v>
      </c>
      <c r="E497" t="s">
        <v>901</v>
      </c>
      <c r="F497" s="2"/>
      <c r="G497" s="2"/>
      <c r="H497" s="7"/>
      <c r="I497" s="2"/>
      <c r="J497" s="2"/>
      <c r="K497" s="7"/>
      <c r="L497" s="2">
        <v>5670</v>
      </c>
      <c r="M497" s="2">
        <v>21</v>
      </c>
      <c r="N497" s="7"/>
      <c r="O497" s="2"/>
      <c r="P497" s="2"/>
      <c r="Q497" s="7"/>
      <c r="R497" s="2">
        <v>5670</v>
      </c>
      <c r="S497" s="2">
        <v>21</v>
      </c>
      <c r="T497" s="7"/>
    </row>
    <row r="498" spans="1:20" x14ac:dyDescent="0.35">
      <c r="A498" t="s">
        <v>894</v>
      </c>
      <c r="B498" t="s">
        <v>97</v>
      </c>
      <c r="C498" t="s">
        <v>569</v>
      </c>
      <c r="E498" t="s">
        <v>902</v>
      </c>
      <c r="F498" s="2">
        <v>1620</v>
      </c>
      <c r="G498" s="2">
        <v>6</v>
      </c>
      <c r="H498" s="7"/>
      <c r="I498" s="2">
        <v>4050</v>
      </c>
      <c r="J498" s="2">
        <v>15</v>
      </c>
      <c r="K498" s="7"/>
      <c r="L498" s="2">
        <v>810</v>
      </c>
      <c r="M498" s="2">
        <v>3</v>
      </c>
      <c r="N498" s="7"/>
      <c r="O498" s="2">
        <v>870</v>
      </c>
      <c r="P498" s="2">
        <v>3</v>
      </c>
      <c r="Q498" s="7"/>
      <c r="R498" s="2">
        <v>7350</v>
      </c>
      <c r="S498" s="2">
        <v>27</v>
      </c>
      <c r="T498" s="7"/>
    </row>
    <row r="499" spans="1:20" x14ac:dyDescent="0.35">
      <c r="A499" t="s">
        <v>894</v>
      </c>
      <c r="B499" t="s">
        <v>265</v>
      </c>
      <c r="C499" t="s">
        <v>903</v>
      </c>
      <c r="D499" t="s">
        <v>118</v>
      </c>
      <c r="E499" t="s">
        <v>904</v>
      </c>
      <c r="F499" s="2"/>
      <c r="G499" s="2"/>
      <c r="H499" s="7"/>
      <c r="I499" s="2">
        <v>1620</v>
      </c>
      <c r="J499" s="2">
        <v>6</v>
      </c>
      <c r="K499" s="7"/>
      <c r="L499" s="2"/>
      <c r="M499" s="2"/>
      <c r="N499" s="7"/>
      <c r="O499" s="2"/>
      <c r="P499" s="2"/>
      <c r="Q499" s="7"/>
      <c r="R499" s="2">
        <v>1620</v>
      </c>
      <c r="S499" s="2">
        <v>6</v>
      </c>
      <c r="T499" s="7"/>
    </row>
    <row r="500" spans="1:20" x14ac:dyDescent="0.35">
      <c r="A500" t="s">
        <v>894</v>
      </c>
      <c r="B500" t="s">
        <v>97</v>
      </c>
      <c r="C500" t="s">
        <v>113</v>
      </c>
      <c r="E500" t="s">
        <v>73</v>
      </c>
      <c r="F500" s="2">
        <v>1590</v>
      </c>
      <c r="G500" s="2">
        <v>6</v>
      </c>
      <c r="H500" s="7"/>
      <c r="I500" s="2"/>
      <c r="J500" s="2"/>
      <c r="K500" s="7"/>
      <c r="L500" s="2"/>
      <c r="M500" s="2"/>
      <c r="N500" s="7"/>
      <c r="O500" s="2"/>
      <c r="P500" s="2"/>
      <c r="Q500" s="7"/>
      <c r="R500" s="2">
        <v>1590</v>
      </c>
      <c r="S500" s="2">
        <v>6</v>
      </c>
      <c r="T500" s="7"/>
    </row>
    <row r="501" spans="1:20" x14ac:dyDescent="0.35">
      <c r="A501" t="s">
        <v>894</v>
      </c>
      <c r="B501" t="s">
        <v>97</v>
      </c>
      <c r="C501" t="s">
        <v>734</v>
      </c>
      <c r="E501" t="s">
        <v>905</v>
      </c>
      <c r="F501" s="2"/>
      <c r="G501" s="2"/>
      <c r="H501" s="7"/>
      <c r="I501" s="2">
        <v>1620</v>
      </c>
      <c r="J501" s="2">
        <v>6</v>
      </c>
      <c r="K501" s="7"/>
      <c r="L501" s="2">
        <v>1620</v>
      </c>
      <c r="M501" s="2">
        <v>6</v>
      </c>
      <c r="N501" s="7"/>
      <c r="O501" s="2">
        <v>6090</v>
      </c>
      <c r="P501" s="2">
        <v>21</v>
      </c>
      <c r="Q501" s="7"/>
      <c r="R501" s="2">
        <v>9330</v>
      </c>
      <c r="S501" s="2">
        <v>33</v>
      </c>
      <c r="T501" s="7"/>
    </row>
    <row r="502" spans="1:20" x14ac:dyDescent="0.35">
      <c r="A502" t="s">
        <v>894</v>
      </c>
      <c r="B502" t="s">
        <v>97</v>
      </c>
      <c r="C502" t="s">
        <v>895</v>
      </c>
      <c r="E502" t="s">
        <v>906</v>
      </c>
      <c r="F502" s="2">
        <v>1620</v>
      </c>
      <c r="G502" s="2">
        <v>6</v>
      </c>
      <c r="H502" s="7"/>
      <c r="I502" s="2">
        <v>1620</v>
      </c>
      <c r="J502" s="2">
        <v>6</v>
      </c>
      <c r="K502" s="7"/>
      <c r="L502" s="2">
        <v>6480</v>
      </c>
      <c r="M502" s="2">
        <v>24</v>
      </c>
      <c r="N502" s="7"/>
      <c r="O502" s="2">
        <v>5220</v>
      </c>
      <c r="P502" s="2">
        <v>18</v>
      </c>
      <c r="Q502" s="7"/>
      <c r="R502" s="2">
        <v>14940</v>
      </c>
      <c r="S502" s="2">
        <v>54</v>
      </c>
      <c r="T502" s="7"/>
    </row>
    <row r="503" spans="1:20" x14ac:dyDescent="0.35">
      <c r="A503" t="s">
        <v>894</v>
      </c>
      <c r="B503" t="s">
        <v>97</v>
      </c>
      <c r="C503" t="s">
        <v>101</v>
      </c>
      <c r="E503" t="s">
        <v>907</v>
      </c>
      <c r="F503" s="2">
        <v>2430</v>
      </c>
      <c r="G503" s="2">
        <v>9</v>
      </c>
      <c r="H503" s="7"/>
      <c r="I503" s="2">
        <v>2430</v>
      </c>
      <c r="J503" s="2">
        <v>9</v>
      </c>
      <c r="K503" s="7"/>
      <c r="L503" s="2">
        <v>4050</v>
      </c>
      <c r="M503" s="2">
        <v>15</v>
      </c>
      <c r="N503" s="7"/>
      <c r="O503" s="2">
        <v>7830</v>
      </c>
      <c r="P503" s="2">
        <v>27</v>
      </c>
      <c r="Q503" s="7"/>
      <c r="R503" s="2">
        <v>16740</v>
      </c>
      <c r="S503" s="2">
        <v>60</v>
      </c>
      <c r="T503" s="7"/>
    </row>
    <row r="504" spans="1:20" x14ac:dyDescent="0.35">
      <c r="A504" t="s">
        <v>894</v>
      </c>
      <c r="B504" t="s">
        <v>97</v>
      </c>
      <c r="C504" t="s">
        <v>437</v>
      </c>
      <c r="E504" t="s">
        <v>908</v>
      </c>
      <c r="F504" s="2">
        <v>4050</v>
      </c>
      <c r="G504" s="2">
        <v>15</v>
      </c>
      <c r="H504" s="7"/>
      <c r="I504" s="2">
        <v>1620</v>
      </c>
      <c r="J504" s="2">
        <v>6</v>
      </c>
      <c r="K504" s="7"/>
      <c r="L504" s="2">
        <v>7140</v>
      </c>
      <c r="M504" s="2">
        <v>27</v>
      </c>
      <c r="N504" s="7"/>
      <c r="O504" s="2">
        <v>6840</v>
      </c>
      <c r="P504" s="2">
        <v>24</v>
      </c>
      <c r="Q504" s="7"/>
      <c r="R504" s="2">
        <v>19650</v>
      </c>
      <c r="S504" s="2">
        <v>72</v>
      </c>
      <c r="T504" s="7"/>
    </row>
    <row r="505" spans="1:20" x14ac:dyDescent="0.35">
      <c r="A505" t="s">
        <v>909</v>
      </c>
      <c r="B505" t="s">
        <v>97</v>
      </c>
      <c r="C505" t="s">
        <v>910</v>
      </c>
      <c r="E505" t="s">
        <v>911</v>
      </c>
      <c r="F505" s="2">
        <v>32400</v>
      </c>
      <c r="G505" s="2">
        <v>120</v>
      </c>
      <c r="H505" s="7"/>
      <c r="I505" s="2"/>
      <c r="J505" s="2"/>
      <c r="K505" s="7"/>
      <c r="L505" s="2">
        <v>4050</v>
      </c>
      <c r="M505" s="2">
        <v>15</v>
      </c>
      <c r="N505" s="7"/>
      <c r="O505" s="2">
        <v>2610</v>
      </c>
      <c r="P505" s="2">
        <v>9</v>
      </c>
      <c r="Q505" s="7"/>
      <c r="R505" s="2">
        <v>39060</v>
      </c>
      <c r="S505" s="2">
        <v>144</v>
      </c>
      <c r="T505" s="7"/>
    </row>
    <row r="506" spans="1:20" x14ac:dyDescent="0.35">
      <c r="A506" t="s">
        <v>912</v>
      </c>
      <c r="B506" t="s">
        <v>173</v>
      </c>
      <c r="C506" t="s">
        <v>913</v>
      </c>
      <c r="E506" t="s">
        <v>914</v>
      </c>
      <c r="F506" s="2">
        <v>2430</v>
      </c>
      <c r="G506" s="2">
        <v>9</v>
      </c>
      <c r="H506" s="7"/>
      <c r="I506" s="2">
        <v>1620</v>
      </c>
      <c r="J506" s="2">
        <v>6</v>
      </c>
      <c r="K506" s="7"/>
      <c r="L506" s="2">
        <v>1620</v>
      </c>
      <c r="M506" s="2">
        <v>6</v>
      </c>
      <c r="N506" s="7"/>
      <c r="O506" s="2"/>
      <c r="P506" s="2"/>
      <c r="Q506" s="7"/>
      <c r="R506" s="2">
        <v>5670</v>
      </c>
      <c r="S506" s="2">
        <v>21</v>
      </c>
      <c r="T506" s="7"/>
    </row>
    <row r="507" spans="1:20" x14ac:dyDescent="0.35">
      <c r="A507" t="s">
        <v>915</v>
      </c>
      <c r="B507" t="s">
        <v>97</v>
      </c>
      <c r="C507" t="s">
        <v>101</v>
      </c>
      <c r="E507" t="s">
        <v>916</v>
      </c>
      <c r="F507" s="2">
        <v>4860</v>
      </c>
      <c r="G507" s="2">
        <v>18</v>
      </c>
      <c r="H507" s="7"/>
      <c r="I507" s="2">
        <v>21060</v>
      </c>
      <c r="J507" s="2">
        <v>78</v>
      </c>
      <c r="K507" s="7"/>
      <c r="L507" s="2"/>
      <c r="M507" s="2"/>
      <c r="N507" s="7"/>
      <c r="O507" s="2">
        <v>2205</v>
      </c>
      <c r="P507" s="2">
        <v>3</v>
      </c>
      <c r="Q507" s="7"/>
      <c r="R507" s="2">
        <v>28125</v>
      </c>
      <c r="S507" s="2">
        <v>99</v>
      </c>
      <c r="T507" s="7"/>
    </row>
    <row r="508" spans="1:20" x14ac:dyDescent="0.35">
      <c r="A508" t="s">
        <v>2</v>
      </c>
      <c r="F508" s="2">
        <v>1745760</v>
      </c>
      <c r="G508" s="2">
        <v>6177</v>
      </c>
      <c r="H508" s="7">
        <v>7.5824353074257125E-2</v>
      </c>
      <c r="I508" s="2">
        <v>2896080</v>
      </c>
      <c r="J508" s="2">
        <v>10392</v>
      </c>
      <c r="K508" s="7">
        <v>0.12578670175241419</v>
      </c>
      <c r="L508" s="2">
        <v>2103960</v>
      </c>
      <c r="M508" s="2">
        <v>7683</v>
      </c>
      <c r="N508" s="7">
        <v>9.1382209406856624E-2</v>
      </c>
      <c r="O508" s="2">
        <v>2716665</v>
      </c>
      <c r="P508" s="2">
        <v>8901</v>
      </c>
      <c r="Q508" s="7">
        <v>0.11799409205416365</v>
      </c>
      <c r="R508" s="2">
        <v>9462465</v>
      </c>
      <c r="S508" s="2">
        <v>33153</v>
      </c>
      <c r="T508" s="7">
        <v>0.41098735628769156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D81A-B046-413E-832D-256FBB390FC4}">
  <dimension ref="A1:G67"/>
  <sheetViews>
    <sheetView workbookViewId="0">
      <selection activeCell="B3" sqref="B3"/>
    </sheetView>
  </sheetViews>
  <sheetFormatPr defaultColWidth="14.26953125" defaultRowHeight="14.5" x14ac:dyDescent="0.35"/>
  <cols>
    <col min="1" max="1" width="27.1796875" bestFit="1" customWidth="1"/>
    <col min="2" max="2" width="20.81640625" bestFit="1" customWidth="1"/>
    <col min="3" max="3" width="13.81640625" bestFit="1" customWidth="1"/>
    <col min="4" max="4" width="16.7265625" bestFit="1" customWidth="1"/>
    <col min="5" max="5" width="18.1796875" bestFit="1" customWidth="1"/>
    <col min="6" max="6" width="18.54296875" bestFit="1" customWidth="1"/>
    <col min="7" max="7" width="21.54296875" bestFit="1" customWidth="1"/>
    <col min="8" max="8" width="13.453125" bestFit="1" customWidth="1"/>
    <col min="9" max="9" width="13.81640625" bestFit="1" customWidth="1"/>
    <col min="10" max="10" width="16.7265625" bestFit="1" customWidth="1"/>
    <col min="11" max="11" width="18.1796875" bestFit="1" customWidth="1"/>
    <col min="12" max="12" width="18.54296875" bestFit="1" customWidth="1"/>
    <col min="13" max="13" width="21.54296875" bestFit="1" customWidth="1"/>
    <col min="14" max="14" width="13.453125" bestFit="1" customWidth="1"/>
    <col min="15" max="15" width="13.81640625" bestFit="1" customWidth="1"/>
    <col min="16" max="16" width="16.7265625" bestFit="1" customWidth="1"/>
    <col min="17" max="17" width="13.453125" bestFit="1" customWidth="1"/>
    <col min="18" max="18" width="13.81640625" bestFit="1" customWidth="1"/>
    <col min="19" max="19" width="16.7265625" bestFit="1" customWidth="1"/>
    <col min="20" max="20" width="18.1796875" bestFit="1" customWidth="1"/>
    <col min="21" max="21" width="18.54296875" bestFit="1" customWidth="1"/>
    <col min="22" max="22" width="21.54296875" bestFit="1" customWidth="1"/>
    <col min="23" max="23" width="11.54296875" bestFit="1" customWidth="1"/>
    <col min="24" max="24" width="28.453125" bestFit="1" customWidth="1"/>
    <col min="25" max="25" width="17.7265625" bestFit="1" customWidth="1"/>
    <col min="26" max="26" width="13.54296875" bestFit="1" customWidth="1"/>
    <col min="27" max="27" width="14.54296875" bestFit="1" customWidth="1"/>
    <col min="28" max="28" width="33.1796875" bestFit="1" customWidth="1"/>
    <col min="29" max="29" width="22.453125" bestFit="1" customWidth="1"/>
    <col min="30" max="30" width="17.7265625" bestFit="1" customWidth="1"/>
    <col min="31" max="31" width="11.54296875" bestFit="1" customWidth="1"/>
    <col min="32" max="32" width="18.1796875" bestFit="1" customWidth="1"/>
    <col min="33" max="34" width="16.81640625" bestFit="1" customWidth="1"/>
    <col min="35" max="35" width="22.453125" bestFit="1" customWidth="1"/>
    <col min="36" max="36" width="14.54296875" bestFit="1" customWidth="1"/>
    <col min="37" max="37" width="11.54296875" bestFit="1" customWidth="1"/>
    <col min="38" max="38" width="18.1796875" bestFit="1" customWidth="1"/>
    <col min="39" max="40" width="16.81640625" bestFit="1" customWidth="1"/>
    <col min="41" max="41" width="33.1796875" bestFit="1" customWidth="1"/>
    <col min="42" max="42" width="22.453125" bestFit="1" customWidth="1"/>
    <col min="43" max="43" width="14.54296875" bestFit="1" customWidth="1"/>
    <col min="44" max="44" width="18.1796875" bestFit="1" customWidth="1"/>
    <col min="45" max="46" width="16.81640625" bestFit="1" customWidth="1"/>
    <col min="47" max="47" width="14.7265625" bestFit="1" customWidth="1"/>
    <col min="48" max="48" width="33.1796875" bestFit="1" customWidth="1"/>
    <col min="49" max="49" width="22.453125" bestFit="1" customWidth="1"/>
    <col min="50" max="50" width="14.54296875" bestFit="1" customWidth="1"/>
  </cols>
  <sheetData>
    <row r="1" spans="1:7" x14ac:dyDescent="0.35">
      <c r="B1" s="1" t="s">
        <v>0</v>
      </c>
    </row>
    <row r="2" spans="1:7" x14ac:dyDescent="0.35">
      <c r="B2" t="s">
        <v>1</v>
      </c>
      <c r="E2" t="s">
        <v>4</v>
      </c>
      <c r="F2" t="s">
        <v>1000</v>
      </c>
      <c r="G2" t="s">
        <v>1001</v>
      </c>
    </row>
    <row r="3" spans="1:7" x14ac:dyDescent="0.35">
      <c r="B3" t="s">
        <v>13</v>
      </c>
    </row>
    <row r="4" spans="1:7" x14ac:dyDescent="0.35">
      <c r="A4" s="1" t="s">
        <v>17</v>
      </c>
      <c r="B4" t="s">
        <v>3</v>
      </c>
      <c r="C4" t="s">
        <v>999</v>
      </c>
      <c r="D4" t="s">
        <v>1002</v>
      </c>
    </row>
    <row r="5" spans="1:7" x14ac:dyDescent="0.35">
      <c r="A5" s="5" t="s">
        <v>937</v>
      </c>
      <c r="B5" s="2">
        <v>1442430</v>
      </c>
      <c r="C5" s="2">
        <v>338518774.986</v>
      </c>
      <c r="D5" s="7">
        <v>4.2610044304327108E-3</v>
      </c>
      <c r="E5" s="2">
        <v>1442430</v>
      </c>
      <c r="F5" s="2">
        <v>338518774.986</v>
      </c>
      <c r="G5" s="7">
        <v>4.2610044304327108E-3</v>
      </c>
    </row>
    <row r="6" spans="1:7" x14ac:dyDescent="0.35">
      <c r="A6" s="5" t="s">
        <v>938</v>
      </c>
      <c r="B6" s="2">
        <v>495399150</v>
      </c>
      <c r="C6" s="2"/>
      <c r="D6" s="7"/>
      <c r="E6" s="2">
        <v>495399150</v>
      </c>
      <c r="F6" s="2"/>
      <c r="G6" s="7"/>
    </row>
    <row r="7" spans="1:7" x14ac:dyDescent="0.35">
      <c r="A7" s="5" t="s">
        <v>939</v>
      </c>
      <c r="B7" s="2">
        <v>848520</v>
      </c>
      <c r="C7" s="2">
        <v>54969248.544</v>
      </c>
      <c r="D7" s="7">
        <v>1.5436267048853765E-2</v>
      </c>
      <c r="E7" s="2">
        <v>848520</v>
      </c>
      <c r="F7" s="2">
        <v>54969248.544</v>
      </c>
      <c r="G7" s="7">
        <v>1.5436267048853765E-2</v>
      </c>
    </row>
    <row r="8" spans="1:7" x14ac:dyDescent="0.35">
      <c r="A8" s="5" t="s">
        <v>940</v>
      </c>
      <c r="B8" s="2">
        <v>5477430</v>
      </c>
      <c r="C8" s="2">
        <v>18427857.987</v>
      </c>
      <c r="D8" s="7">
        <v>0.29723639089600501</v>
      </c>
      <c r="E8" s="2">
        <v>5477430</v>
      </c>
      <c r="F8" s="2">
        <v>18427857.987</v>
      </c>
      <c r="G8" s="7">
        <v>0.29723639089600501</v>
      </c>
    </row>
    <row r="9" spans="1:7" x14ac:dyDescent="0.35">
      <c r="A9" s="5" t="s">
        <v>941</v>
      </c>
      <c r="B9" s="2">
        <v>9758790</v>
      </c>
      <c r="C9" s="2">
        <v>76506931.854000002</v>
      </c>
      <c r="D9" s="7">
        <v>0.12755432434047848</v>
      </c>
      <c r="E9" s="2">
        <v>9758790</v>
      </c>
      <c r="F9" s="2">
        <v>76506931.854000002</v>
      </c>
      <c r="G9" s="7">
        <v>0.12755432434047848</v>
      </c>
    </row>
    <row r="10" spans="1:7" x14ac:dyDescent="0.35">
      <c r="A10" s="5" t="s">
        <v>942</v>
      </c>
      <c r="B10" s="2">
        <v>22800</v>
      </c>
      <c r="C10" s="2">
        <v>103042832.487</v>
      </c>
      <c r="D10" s="7">
        <v>2.2126720946725212E-4</v>
      </c>
      <c r="E10" s="2">
        <v>22800</v>
      </c>
      <c r="F10" s="2">
        <v>103042832.487</v>
      </c>
      <c r="G10" s="7">
        <v>2.2126720946725212E-4</v>
      </c>
    </row>
    <row r="11" spans="1:7" x14ac:dyDescent="0.35">
      <c r="A11" s="5" t="s">
        <v>943</v>
      </c>
      <c r="B11" s="2">
        <v>432090</v>
      </c>
      <c r="C11" s="2">
        <v>2708749.983</v>
      </c>
      <c r="D11" s="7">
        <v>0.15951638309618035</v>
      </c>
      <c r="E11" s="2">
        <v>432090</v>
      </c>
      <c r="F11" s="2">
        <v>2708749.983</v>
      </c>
      <c r="G11" s="7">
        <v>0.15951638309618035</v>
      </c>
    </row>
    <row r="12" spans="1:7" x14ac:dyDescent="0.35">
      <c r="A12" s="5" t="s">
        <v>944</v>
      </c>
      <c r="B12" s="2">
        <v>693660</v>
      </c>
      <c r="C12" s="2">
        <v>2527449.9900000002</v>
      </c>
      <c r="D12" s="7">
        <v>0.27445053423193544</v>
      </c>
      <c r="E12" s="2">
        <v>693660</v>
      </c>
      <c r="F12" s="2">
        <v>2527449.9900000002</v>
      </c>
      <c r="G12" s="7">
        <v>0.27445053423193544</v>
      </c>
    </row>
    <row r="13" spans="1:7" x14ac:dyDescent="0.35">
      <c r="A13" s="5" t="s">
        <v>945</v>
      </c>
      <c r="B13" s="2">
        <v>1385670</v>
      </c>
      <c r="C13" s="2">
        <v>10981599.984000001</v>
      </c>
      <c r="D13" s="7">
        <v>0.12618106669509879</v>
      </c>
      <c r="E13" s="2">
        <v>1385670</v>
      </c>
      <c r="F13" s="2">
        <v>10981599.984000001</v>
      </c>
      <c r="G13" s="7">
        <v>0.12618106669509879</v>
      </c>
    </row>
    <row r="14" spans="1:7" x14ac:dyDescent="0.35">
      <c r="A14" s="5" t="s">
        <v>946</v>
      </c>
      <c r="B14" s="2">
        <v>18135060</v>
      </c>
      <c r="C14" s="2">
        <v>77539999.995000005</v>
      </c>
      <c r="D14" s="7">
        <v>0.23388006191861491</v>
      </c>
      <c r="E14" s="2">
        <v>18135060</v>
      </c>
      <c r="F14" s="2">
        <v>77539999.995000005</v>
      </c>
      <c r="G14" s="7">
        <v>0.23388006191861491</v>
      </c>
    </row>
    <row r="15" spans="1:7" x14ac:dyDescent="0.35">
      <c r="A15" s="5" t="s">
        <v>947</v>
      </c>
      <c r="B15" s="2">
        <v>66210</v>
      </c>
      <c r="C15" s="2"/>
      <c r="D15" s="7"/>
      <c r="E15" s="2">
        <v>66210</v>
      </c>
      <c r="F15" s="2"/>
      <c r="G15" s="7"/>
    </row>
    <row r="16" spans="1:7" x14ac:dyDescent="0.35">
      <c r="A16" s="5" t="s">
        <v>948</v>
      </c>
      <c r="B16" s="2">
        <v>754500</v>
      </c>
      <c r="C16" s="2">
        <v>3991274.9819999998</v>
      </c>
      <c r="D16" s="7">
        <v>0.18903733854537011</v>
      </c>
      <c r="E16" s="2">
        <v>754500</v>
      </c>
      <c r="F16" s="2">
        <v>3991274.9819999998</v>
      </c>
      <c r="G16" s="7">
        <v>0.18903733854537011</v>
      </c>
    </row>
    <row r="17" spans="1:7" x14ac:dyDescent="0.35">
      <c r="A17" s="5" t="s">
        <v>949</v>
      </c>
      <c r="B17" s="2">
        <v>898860</v>
      </c>
      <c r="C17" s="2">
        <v>66656299.983000003</v>
      </c>
      <c r="D17" s="7">
        <v>1.3484996920459805E-2</v>
      </c>
      <c r="E17" s="2">
        <v>898860</v>
      </c>
      <c r="F17" s="2">
        <v>66656299.983000003</v>
      </c>
      <c r="G17" s="7">
        <v>1.3484996920459805E-2</v>
      </c>
    </row>
    <row r="18" spans="1:7" x14ac:dyDescent="0.35">
      <c r="A18" s="5" t="s">
        <v>950</v>
      </c>
      <c r="B18" s="2">
        <v>2472270</v>
      </c>
      <c r="C18" s="2">
        <v>14419849.982999999</v>
      </c>
      <c r="D18" s="7">
        <v>0.17144907907603993</v>
      </c>
      <c r="E18" s="2">
        <v>2472270</v>
      </c>
      <c r="F18" s="2">
        <v>14419849.982999999</v>
      </c>
      <c r="G18" s="7">
        <v>0.17144907907603993</v>
      </c>
    </row>
    <row r="19" spans="1:7" x14ac:dyDescent="0.35">
      <c r="A19" s="5" t="s">
        <v>951</v>
      </c>
      <c r="B19" s="2">
        <v>2896320</v>
      </c>
      <c r="C19" s="2">
        <v>10915474.98</v>
      </c>
      <c r="D19" s="7">
        <v>0.26534072088542315</v>
      </c>
      <c r="E19" s="2">
        <v>2896320</v>
      </c>
      <c r="F19" s="2">
        <v>10915474.98</v>
      </c>
      <c r="G19" s="7">
        <v>0.26534072088542315</v>
      </c>
    </row>
    <row r="20" spans="1:7" x14ac:dyDescent="0.35">
      <c r="A20" s="5" t="s">
        <v>952</v>
      </c>
      <c r="B20" s="2">
        <v>4114170</v>
      </c>
      <c r="C20" s="2">
        <v>24940624.98</v>
      </c>
      <c r="D20" s="7">
        <v>0.16495857675175227</v>
      </c>
      <c r="E20" s="2">
        <v>4114170</v>
      </c>
      <c r="F20" s="2">
        <v>24940624.98</v>
      </c>
      <c r="G20" s="7">
        <v>0.16495857675175227</v>
      </c>
    </row>
    <row r="21" spans="1:7" x14ac:dyDescent="0.35">
      <c r="A21" s="5" t="s">
        <v>953</v>
      </c>
      <c r="B21" s="2">
        <v>3457170</v>
      </c>
      <c r="C21" s="2">
        <v>7759124.9879999999</v>
      </c>
      <c r="D21" s="7">
        <v>0.44556183916958964</v>
      </c>
      <c r="E21" s="2">
        <v>3457170</v>
      </c>
      <c r="F21" s="2">
        <v>7759124.9879999999</v>
      </c>
      <c r="G21" s="7">
        <v>0.44556183916958964</v>
      </c>
    </row>
    <row r="22" spans="1:7" x14ac:dyDescent="0.35">
      <c r="A22" s="5" t="s">
        <v>954</v>
      </c>
      <c r="B22" s="2">
        <v>1726080</v>
      </c>
      <c r="C22" s="2">
        <v>15098199.987</v>
      </c>
      <c r="D22" s="7">
        <v>0.11432356184751867</v>
      </c>
      <c r="E22" s="2">
        <v>1726080</v>
      </c>
      <c r="F22" s="2">
        <v>15098199.987</v>
      </c>
      <c r="G22" s="7">
        <v>0.11432356184751867</v>
      </c>
    </row>
    <row r="23" spans="1:7" x14ac:dyDescent="0.35">
      <c r="A23" s="5" t="s">
        <v>955</v>
      </c>
      <c r="B23" s="2">
        <v>2759940</v>
      </c>
      <c r="C23" s="2">
        <v>11615624.988</v>
      </c>
      <c r="D23" s="7">
        <v>0.237605811383483</v>
      </c>
      <c r="E23" s="2">
        <v>2759940</v>
      </c>
      <c r="F23" s="2">
        <v>11615624.988</v>
      </c>
      <c r="G23" s="7">
        <v>0.237605811383483</v>
      </c>
    </row>
    <row r="24" spans="1:7" x14ac:dyDescent="0.35">
      <c r="A24" s="5" t="s">
        <v>956</v>
      </c>
      <c r="B24" s="2">
        <v>3533550</v>
      </c>
      <c r="C24" s="2"/>
      <c r="D24" s="7"/>
      <c r="E24" s="2">
        <v>3533550</v>
      </c>
      <c r="F24" s="2"/>
      <c r="G24" s="7"/>
    </row>
    <row r="25" spans="1:7" x14ac:dyDescent="0.35">
      <c r="A25" s="5" t="s">
        <v>957</v>
      </c>
      <c r="B25" s="2">
        <v>1354230</v>
      </c>
      <c r="C25" s="2">
        <v>12831749.991</v>
      </c>
      <c r="D25" s="7">
        <v>0.10553743651098541</v>
      </c>
      <c r="E25" s="2">
        <v>1354230</v>
      </c>
      <c r="F25" s="2">
        <v>12831749.991</v>
      </c>
      <c r="G25" s="7">
        <v>0.10553743651098541</v>
      </c>
    </row>
    <row r="26" spans="1:7" x14ac:dyDescent="0.35">
      <c r="A26" s="5" t="s">
        <v>958</v>
      </c>
      <c r="B26" s="2">
        <v>17389470</v>
      </c>
      <c r="C26" s="2">
        <v>61744095.098999999</v>
      </c>
      <c r="D26" s="7">
        <v>0.28163778207645379</v>
      </c>
      <c r="E26" s="2">
        <v>17389470</v>
      </c>
      <c r="F26" s="2">
        <v>61744095.098999999</v>
      </c>
      <c r="G26" s="7">
        <v>0.28163778207645379</v>
      </c>
    </row>
    <row r="27" spans="1:7" x14ac:dyDescent="0.35">
      <c r="A27" s="5" t="s">
        <v>998</v>
      </c>
      <c r="B27" s="2"/>
      <c r="C27" s="2">
        <v>9751774.9859999996</v>
      </c>
      <c r="D27" s="7"/>
      <c r="E27" s="2"/>
      <c r="F27" s="2">
        <v>9751774.9859999996</v>
      </c>
      <c r="G27" s="7"/>
    </row>
    <row r="28" spans="1:7" x14ac:dyDescent="0.35">
      <c r="A28" s="5" t="s">
        <v>959</v>
      </c>
      <c r="B28" s="2">
        <v>1321080</v>
      </c>
      <c r="C28" s="2"/>
      <c r="D28" s="7"/>
      <c r="E28" s="2">
        <v>1321080</v>
      </c>
      <c r="F28" s="2"/>
      <c r="G28" s="7"/>
    </row>
    <row r="29" spans="1:7" x14ac:dyDescent="0.35">
      <c r="A29" s="5" t="s">
        <v>960</v>
      </c>
      <c r="B29" s="2">
        <v>3002370</v>
      </c>
      <c r="C29" s="2">
        <v>11382160.761</v>
      </c>
      <c r="D29" s="7">
        <v>0.26377856217664436</v>
      </c>
      <c r="E29" s="2">
        <v>3002370</v>
      </c>
      <c r="F29" s="2">
        <v>11382160.761</v>
      </c>
      <c r="G29" s="7">
        <v>0.26377856217664436</v>
      </c>
    </row>
    <row r="30" spans="1:7" x14ac:dyDescent="0.35">
      <c r="A30" s="5" t="s">
        <v>961</v>
      </c>
      <c r="B30" s="2">
        <v>1700340</v>
      </c>
      <c r="C30" s="2"/>
      <c r="D30" s="7"/>
      <c r="E30" s="2">
        <v>1700340</v>
      </c>
      <c r="F30" s="2"/>
      <c r="G30" s="7"/>
    </row>
    <row r="31" spans="1:7" x14ac:dyDescent="0.35">
      <c r="A31" s="5" t="s">
        <v>962</v>
      </c>
      <c r="B31" s="2">
        <v>1429590</v>
      </c>
      <c r="C31" s="2">
        <v>6662448.9750000006</v>
      </c>
      <c r="D31" s="7">
        <v>0.21457425120467807</v>
      </c>
      <c r="E31" s="2">
        <v>1429590</v>
      </c>
      <c r="F31" s="2">
        <v>6662448.9750000006</v>
      </c>
      <c r="G31" s="7">
        <v>0.21457425120467807</v>
      </c>
    </row>
    <row r="32" spans="1:7" x14ac:dyDescent="0.35">
      <c r="A32" s="5" t="s">
        <v>963</v>
      </c>
      <c r="B32" s="2">
        <v>972840</v>
      </c>
      <c r="C32" s="2"/>
      <c r="D32" s="7"/>
      <c r="E32" s="2">
        <v>972840</v>
      </c>
      <c r="F32" s="2"/>
      <c r="G32" s="7"/>
    </row>
    <row r="33" spans="1:7" x14ac:dyDescent="0.35">
      <c r="A33" s="5" t="s">
        <v>964</v>
      </c>
      <c r="B33" s="2">
        <v>689130</v>
      </c>
      <c r="C33" s="2">
        <v>1788249.987</v>
      </c>
      <c r="D33" s="7">
        <v>0.38536558367664064</v>
      </c>
      <c r="E33" s="2">
        <v>689130</v>
      </c>
      <c r="F33" s="2">
        <v>1788249.987</v>
      </c>
      <c r="G33" s="7">
        <v>0.38536558367664064</v>
      </c>
    </row>
    <row r="34" spans="1:7" x14ac:dyDescent="0.35">
      <c r="A34" s="5" t="s">
        <v>965</v>
      </c>
      <c r="B34" s="2">
        <v>3692580</v>
      </c>
      <c r="C34" s="2">
        <v>26356199.985000003</v>
      </c>
      <c r="D34" s="7">
        <v>0.14010289806958298</v>
      </c>
      <c r="E34" s="2">
        <v>3692580</v>
      </c>
      <c r="F34" s="2">
        <v>26356199.985000003</v>
      </c>
      <c r="G34" s="7">
        <v>0.14010289806958298</v>
      </c>
    </row>
    <row r="35" spans="1:7" x14ac:dyDescent="0.35">
      <c r="A35" s="5" t="s">
        <v>966</v>
      </c>
      <c r="B35" s="2">
        <v>1691280</v>
      </c>
      <c r="C35" s="2">
        <v>8028799.983</v>
      </c>
      <c r="D35" s="7">
        <v>0.2106516544914655</v>
      </c>
      <c r="E35" s="2">
        <v>1691280</v>
      </c>
      <c r="F35" s="2">
        <v>8028799.983</v>
      </c>
      <c r="G35" s="7">
        <v>0.2106516544914655</v>
      </c>
    </row>
    <row r="36" spans="1:7" x14ac:dyDescent="0.35">
      <c r="A36" s="5" t="s">
        <v>967</v>
      </c>
      <c r="B36" s="2">
        <v>12869730</v>
      </c>
      <c r="C36" s="2">
        <v>57119689.989</v>
      </c>
      <c r="D36" s="7">
        <v>0.22531162200772498</v>
      </c>
      <c r="E36" s="2">
        <v>12869730</v>
      </c>
      <c r="F36" s="2">
        <v>57119689.989</v>
      </c>
      <c r="G36" s="7">
        <v>0.22531162200772498</v>
      </c>
    </row>
    <row r="37" spans="1:7" x14ac:dyDescent="0.35">
      <c r="A37" s="5" t="s">
        <v>968</v>
      </c>
      <c r="B37" s="2">
        <v>739110</v>
      </c>
      <c r="C37" s="2">
        <v>4793324.9850000003</v>
      </c>
      <c r="D37" s="7">
        <v>0.15419567884775914</v>
      </c>
      <c r="E37" s="2">
        <v>739110</v>
      </c>
      <c r="F37" s="2">
        <v>4793324.9850000003</v>
      </c>
      <c r="G37" s="7">
        <v>0.15419567884775914</v>
      </c>
    </row>
    <row r="38" spans="1:7" x14ac:dyDescent="0.35">
      <c r="A38" s="5" t="s">
        <v>969</v>
      </c>
      <c r="B38" s="2">
        <v>3261840</v>
      </c>
      <c r="C38" s="2">
        <v>15966399.983999997</v>
      </c>
      <c r="D38" s="7">
        <v>0.20429401764134086</v>
      </c>
      <c r="E38" s="2">
        <v>3261840</v>
      </c>
      <c r="F38" s="2">
        <v>15966399.983999997</v>
      </c>
      <c r="G38" s="7">
        <v>0.20429401764134086</v>
      </c>
    </row>
    <row r="39" spans="1:7" x14ac:dyDescent="0.35">
      <c r="A39" s="5" t="s">
        <v>970</v>
      </c>
      <c r="B39" s="2">
        <v>266040</v>
      </c>
      <c r="C39" s="2"/>
      <c r="D39" s="7"/>
      <c r="E39" s="2">
        <v>266040</v>
      </c>
      <c r="F39" s="2"/>
      <c r="G39" s="7"/>
    </row>
    <row r="40" spans="1:7" x14ac:dyDescent="0.35">
      <c r="A40" s="5" t="s">
        <v>971</v>
      </c>
      <c r="B40" s="2">
        <v>33123570</v>
      </c>
      <c r="C40" s="2"/>
      <c r="D40" s="7"/>
      <c r="E40" s="2">
        <v>33123570</v>
      </c>
      <c r="F40" s="2"/>
      <c r="G40" s="7"/>
    </row>
    <row r="41" spans="1:7" x14ac:dyDescent="0.35">
      <c r="A41" s="5" t="s">
        <v>972</v>
      </c>
      <c r="B41" s="2">
        <v>5366040</v>
      </c>
      <c r="C41" s="2">
        <v>12726474.978</v>
      </c>
      <c r="D41" s="7">
        <v>0.42164385733489945</v>
      </c>
      <c r="E41" s="2">
        <v>5366040</v>
      </c>
      <c r="F41" s="2">
        <v>12726474.978</v>
      </c>
      <c r="G41" s="7">
        <v>0.42164385733489945</v>
      </c>
    </row>
    <row r="42" spans="1:7" x14ac:dyDescent="0.35">
      <c r="A42" s="5" t="s">
        <v>973</v>
      </c>
      <c r="B42" s="2">
        <v>5482800</v>
      </c>
      <c r="C42" s="2">
        <v>30109374.987000003</v>
      </c>
      <c r="D42" s="7">
        <v>0.18209610801842446</v>
      </c>
      <c r="E42" s="2">
        <v>5482800</v>
      </c>
      <c r="F42" s="2">
        <v>30109374.987000003</v>
      </c>
      <c r="G42" s="7">
        <v>0.18209610801842446</v>
      </c>
    </row>
    <row r="43" spans="1:7" x14ac:dyDescent="0.35">
      <c r="A43" s="5" t="s">
        <v>974</v>
      </c>
      <c r="B43" s="2">
        <v>32917110</v>
      </c>
      <c r="C43" s="2">
        <v>134359024.98300001</v>
      </c>
      <c r="D43" s="7">
        <v>0.24499366532441635</v>
      </c>
      <c r="E43" s="2">
        <v>32917110</v>
      </c>
      <c r="F43" s="2">
        <v>134359024.98300001</v>
      </c>
      <c r="G43" s="7">
        <v>0.24499366532441635</v>
      </c>
    </row>
    <row r="44" spans="1:7" x14ac:dyDescent="0.35">
      <c r="A44" s="5" t="s">
        <v>975</v>
      </c>
      <c r="B44" s="2">
        <v>927420</v>
      </c>
      <c r="C44" s="2">
        <v>6403349.9850000003</v>
      </c>
      <c r="D44" s="7">
        <v>0.14483356402078654</v>
      </c>
      <c r="E44" s="2">
        <v>927420</v>
      </c>
      <c r="F44" s="2">
        <v>6403349.9850000003</v>
      </c>
      <c r="G44" s="7">
        <v>0.14483356402078654</v>
      </c>
    </row>
    <row r="45" spans="1:7" x14ac:dyDescent="0.35">
      <c r="A45" s="5" t="s">
        <v>976</v>
      </c>
      <c r="B45" s="2">
        <v>1241970</v>
      </c>
      <c r="C45" s="2"/>
      <c r="D45" s="7"/>
      <c r="E45" s="2">
        <v>1241970</v>
      </c>
      <c r="F45" s="2"/>
      <c r="G45" s="7"/>
    </row>
    <row r="46" spans="1:7" x14ac:dyDescent="0.35">
      <c r="A46" s="5" t="s">
        <v>977</v>
      </c>
      <c r="B46" s="2">
        <v>6055860</v>
      </c>
      <c r="C46" s="2"/>
      <c r="D46" s="7"/>
      <c r="E46" s="2">
        <v>6055860</v>
      </c>
      <c r="F46" s="2"/>
      <c r="G46" s="7"/>
    </row>
    <row r="47" spans="1:7" x14ac:dyDescent="0.35">
      <c r="A47" s="5" t="s">
        <v>978</v>
      </c>
      <c r="B47" s="2">
        <v>28401690</v>
      </c>
      <c r="C47" s="2">
        <v>160780149.74399999</v>
      </c>
      <c r="D47" s="7">
        <v>0.17664923216716868</v>
      </c>
      <c r="E47" s="2">
        <v>28401690</v>
      </c>
      <c r="F47" s="2">
        <v>160780149.74399999</v>
      </c>
      <c r="G47" s="7">
        <v>0.17664923216716868</v>
      </c>
    </row>
    <row r="48" spans="1:7" x14ac:dyDescent="0.35">
      <c r="A48" s="5" t="s">
        <v>979</v>
      </c>
      <c r="B48" s="2">
        <v>37077570</v>
      </c>
      <c r="C48" s="2">
        <v>163907074.97999999</v>
      </c>
      <c r="D48" s="7">
        <v>0.22621091862278808</v>
      </c>
      <c r="E48" s="2">
        <v>37077570</v>
      </c>
      <c r="F48" s="2">
        <v>163907074.97999999</v>
      </c>
      <c r="G48" s="7">
        <v>0.22621091862278808</v>
      </c>
    </row>
    <row r="49" spans="1:7" x14ac:dyDescent="0.35">
      <c r="A49" s="5" t="s">
        <v>980</v>
      </c>
      <c r="B49" s="2">
        <v>7633410</v>
      </c>
      <c r="C49" s="2"/>
      <c r="D49" s="7"/>
      <c r="E49" s="2">
        <v>7633410</v>
      </c>
      <c r="F49" s="2"/>
      <c r="G49" s="7"/>
    </row>
    <row r="50" spans="1:7" x14ac:dyDescent="0.35">
      <c r="A50" s="5" t="s">
        <v>981</v>
      </c>
      <c r="B50" s="2">
        <v>3676950</v>
      </c>
      <c r="C50" s="2"/>
      <c r="D50" s="7"/>
      <c r="E50" s="2">
        <v>3676950</v>
      </c>
      <c r="F50" s="2"/>
      <c r="G50" s="7"/>
    </row>
    <row r="51" spans="1:7" x14ac:dyDescent="0.35">
      <c r="A51" s="5" t="s">
        <v>982</v>
      </c>
      <c r="B51" s="2">
        <v>1175490</v>
      </c>
      <c r="C51" s="2">
        <v>10290049.98</v>
      </c>
      <c r="D51" s="7">
        <v>0.11423559674488577</v>
      </c>
      <c r="E51" s="2">
        <v>1175490</v>
      </c>
      <c r="F51" s="2">
        <v>10290049.98</v>
      </c>
      <c r="G51" s="7">
        <v>0.11423559674488577</v>
      </c>
    </row>
    <row r="52" spans="1:7" x14ac:dyDescent="0.35">
      <c r="A52" s="5" t="s">
        <v>983</v>
      </c>
      <c r="B52" s="2">
        <v>382080</v>
      </c>
      <c r="C52" s="2">
        <v>2754024.9899999998</v>
      </c>
      <c r="D52" s="7">
        <v>0.13873512454946896</v>
      </c>
      <c r="E52" s="2">
        <v>382080</v>
      </c>
      <c r="F52" s="2">
        <v>2754024.9899999998</v>
      </c>
      <c r="G52" s="7">
        <v>0.13873512454946896</v>
      </c>
    </row>
    <row r="53" spans="1:7" x14ac:dyDescent="0.35">
      <c r="A53" s="5" t="s">
        <v>984</v>
      </c>
      <c r="B53" s="2">
        <v>4278690</v>
      </c>
      <c r="C53" s="2">
        <v>53154222.453000002</v>
      </c>
      <c r="D53" s="7">
        <v>8.0495768775158003E-2</v>
      </c>
      <c r="E53" s="2">
        <v>4278690</v>
      </c>
      <c r="F53" s="2">
        <v>53154222.453000002</v>
      </c>
      <c r="G53" s="7">
        <v>8.0495768775158003E-2</v>
      </c>
    </row>
    <row r="54" spans="1:7" x14ac:dyDescent="0.35">
      <c r="A54" s="5" t="s">
        <v>985</v>
      </c>
      <c r="B54" s="2">
        <v>2754120</v>
      </c>
      <c r="C54" s="2"/>
      <c r="D54" s="7"/>
      <c r="E54" s="2">
        <v>2754120</v>
      </c>
      <c r="F54" s="2"/>
      <c r="G54" s="7"/>
    </row>
    <row r="55" spans="1:7" x14ac:dyDescent="0.35">
      <c r="A55" s="5" t="s">
        <v>986</v>
      </c>
      <c r="B55" s="2">
        <v>754710</v>
      </c>
      <c r="C55" s="2">
        <v>2742249.9899999998</v>
      </c>
      <c r="D55" s="7">
        <v>0.27521560862509115</v>
      </c>
      <c r="E55" s="2">
        <v>754710</v>
      </c>
      <c r="F55" s="2">
        <v>2742249.9899999998</v>
      </c>
      <c r="G55" s="7">
        <v>0.27521560862509115</v>
      </c>
    </row>
    <row r="56" spans="1:7" x14ac:dyDescent="0.35">
      <c r="A56" s="5" t="s">
        <v>987</v>
      </c>
      <c r="B56" s="2">
        <v>7022790</v>
      </c>
      <c r="C56" s="2">
        <v>201605574.99000001</v>
      </c>
      <c r="D56" s="7">
        <v>3.4834304559029888E-2</v>
      </c>
      <c r="E56" s="2">
        <v>7022790</v>
      </c>
      <c r="F56" s="2">
        <v>201605574.99000001</v>
      </c>
      <c r="G56" s="7">
        <v>3.4834304559029888E-2</v>
      </c>
    </row>
    <row r="57" spans="1:7" x14ac:dyDescent="0.35">
      <c r="A57" s="5" t="s">
        <v>988</v>
      </c>
      <c r="B57" s="2">
        <v>2468670</v>
      </c>
      <c r="C57" s="2">
        <v>10731044.988</v>
      </c>
      <c r="D57" s="7">
        <v>0.23004935705335242</v>
      </c>
      <c r="E57" s="2">
        <v>2468670</v>
      </c>
      <c r="F57" s="2">
        <v>10731044.988</v>
      </c>
      <c r="G57" s="7">
        <v>0.23004935705335242</v>
      </c>
    </row>
    <row r="58" spans="1:7" x14ac:dyDescent="0.35">
      <c r="A58" s="5" t="s">
        <v>989</v>
      </c>
      <c r="B58" s="2">
        <v>6615330</v>
      </c>
      <c r="C58" s="2">
        <v>33892012.502999999</v>
      </c>
      <c r="D58" s="7">
        <v>0.19518846806203777</v>
      </c>
      <c r="E58" s="2">
        <v>6615330</v>
      </c>
      <c r="F58" s="2">
        <v>33892012.502999999</v>
      </c>
      <c r="G58" s="7">
        <v>0.19518846806203777</v>
      </c>
    </row>
    <row r="59" spans="1:7" x14ac:dyDescent="0.35">
      <c r="A59" s="5" t="s">
        <v>990</v>
      </c>
      <c r="B59" s="2">
        <v>630330</v>
      </c>
      <c r="C59" s="2">
        <v>7159598.7390000001</v>
      </c>
      <c r="D59" s="7">
        <v>8.8039850133841413E-2</v>
      </c>
      <c r="E59" s="2">
        <v>630330</v>
      </c>
      <c r="F59" s="2">
        <v>7159598.7390000001</v>
      </c>
      <c r="G59" s="7">
        <v>8.8039850133841413E-2</v>
      </c>
    </row>
    <row r="60" spans="1:7" x14ac:dyDescent="0.35">
      <c r="A60" s="5" t="s">
        <v>991</v>
      </c>
      <c r="B60" s="2">
        <v>12429930</v>
      </c>
      <c r="C60" s="2">
        <v>86795136.794999987</v>
      </c>
      <c r="D60" s="7">
        <v>0.1432099822523242</v>
      </c>
      <c r="E60" s="2">
        <v>12429930</v>
      </c>
      <c r="F60" s="2">
        <v>86795136.794999987</v>
      </c>
      <c r="G60" s="7">
        <v>0.1432099822523242</v>
      </c>
    </row>
    <row r="61" spans="1:7" x14ac:dyDescent="0.35">
      <c r="A61" s="5" t="s">
        <v>992</v>
      </c>
      <c r="B61" s="2">
        <v>437820</v>
      </c>
      <c r="C61" s="2"/>
      <c r="D61" s="7"/>
      <c r="E61" s="2">
        <v>437820</v>
      </c>
      <c r="F61" s="2"/>
      <c r="G61" s="7"/>
    </row>
    <row r="62" spans="1:7" x14ac:dyDescent="0.35">
      <c r="A62" s="5" t="s">
        <v>993</v>
      </c>
      <c r="B62" s="2">
        <v>1689450</v>
      </c>
      <c r="C62" s="2"/>
      <c r="D62" s="7"/>
      <c r="E62" s="2">
        <v>1689450</v>
      </c>
      <c r="F62" s="2"/>
      <c r="G62" s="7"/>
    </row>
    <row r="63" spans="1:7" x14ac:dyDescent="0.35">
      <c r="A63" s="5" t="s">
        <v>994</v>
      </c>
      <c r="B63" s="2">
        <v>6353940</v>
      </c>
      <c r="C63" s="2"/>
      <c r="D63" s="7"/>
      <c r="E63" s="2">
        <v>6353940</v>
      </c>
      <c r="F63" s="2"/>
      <c r="G63" s="7"/>
    </row>
    <row r="64" spans="1:7" x14ac:dyDescent="0.35">
      <c r="A64" s="5" t="s">
        <v>995</v>
      </c>
      <c r="B64" s="2">
        <v>3676230</v>
      </c>
      <c r="C64" s="2">
        <v>24540999.980999999</v>
      </c>
      <c r="D64" s="7">
        <v>0.14979951928797486</v>
      </c>
      <c r="E64" s="2">
        <v>3676230</v>
      </c>
      <c r="F64" s="2">
        <v>24540999.980999999</v>
      </c>
      <c r="G64" s="7">
        <v>0.14979951928797486</v>
      </c>
    </row>
    <row r="65" spans="1:7" x14ac:dyDescent="0.35">
      <c r="A65" s="5" t="s">
        <v>996</v>
      </c>
      <c r="B65" s="2">
        <v>31094820</v>
      </c>
      <c r="C65" s="2">
        <v>187536624.984</v>
      </c>
      <c r="D65" s="7">
        <v>0.16580665244803733</v>
      </c>
      <c r="E65" s="2">
        <v>31094820</v>
      </c>
      <c r="F65" s="2">
        <v>187536624.984</v>
      </c>
      <c r="G65" s="7">
        <v>0.16580665244803733</v>
      </c>
    </row>
    <row r="66" spans="1:7" x14ac:dyDescent="0.35">
      <c r="A66" s="5" t="s">
        <v>997</v>
      </c>
      <c r="B66" s="2">
        <v>81060</v>
      </c>
      <c r="C66" s="2">
        <v>18419159.984999999</v>
      </c>
      <c r="D66" s="7">
        <v>4.4008521597083032E-3</v>
      </c>
      <c r="E66" s="2">
        <v>81060</v>
      </c>
      <c r="F66" s="2">
        <v>18419159.984999999</v>
      </c>
      <c r="G66" s="7">
        <v>4.4008521597083032E-3</v>
      </c>
    </row>
    <row r="67" spans="1:7" x14ac:dyDescent="0.35">
      <c r="A67" s="5" t="s">
        <v>2</v>
      </c>
      <c r="B67" s="2">
        <v>850404150</v>
      </c>
      <c r="C67" s="2">
        <v>2204950965.441</v>
      </c>
      <c r="D67" s="7">
        <v>0.38567939302446819</v>
      </c>
      <c r="E67" s="2">
        <v>850404150</v>
      </c>
      <c r="F67" s="2">
        <v>2204950965.441</v>
      </c>
      <c r="G67" s="7">
        <v>0.38567939302446819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Chart_1</vt:lpstr>
      <vt:lpstr>Sales_Fact</vt:lpstr>
      <vt:lpstr>KPI</vt:lpstr>
      <vt:lpstr>Marketing</vt:lpstr>
      <vt:lpstr>Продажи по точкам</vt:lpstr>
      <vt:lpstr>Сети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2021-09-23T14:54:53Z</dcterms:modified>
</cp:coreProperties>
</file>